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415"/>
  </bookViews>
  <sheets>
    <sheet name=" Sažetak" sheetId="2" r:id="rId1"/>
    <sheet name=" Račun prihoda i rashoda" sheetId="4" r:id="rId2"/>
    <sheet name=" Račun financiranja" sheetId="5" r:id="rId3"/>
    <sheet name="Posebni dio" sheetId="8" r:id="rId4"/>
  </sheets>
  <definedNames>
    <definedName name="_xlnm.Print_Area" localSheetId="2">' Račun financiranja'!$A$1:$E$30</definedName>
    <definedName name="_xlnm.Print_Area" localSheetId="1">' Račun prihoda i rashoda'!$A$1:$E$95</definedName>
    <definedName name="_xlnm.Print_Area" localSheetId="0">' Sažetak'!$A$1:$H$46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4" l="1"/>
  <c r="E12" i="4"/>
  <c r="E13" i="4"/>
  <c r="E14" i="4"/>
  <c r="E15" i="4"/>
  <c r="E16" i="4"/>
  <c r="E17" i="4"/>
  <c r="E18" i="4"/>
  <c r="E19" i="4"/>
  <c r="E10" i="4"/>
  <c r="H12" i="2"/>
  <c r="C71" i="8"/>
  <c r="E71" i="8" s="1"/>
  <c r="D71" i="8"/>
  <c r="E72" i="8"/>
  <c r="E22" i="8" l="1"/>
  <c r="E23" i="8"/>
  <c r="E24" i="8"/>
  <c r="E26" i="8"/>
  <c r="E27" i="8"/>
  <c r="E28" i="8"/>
  <c r="E29" i="8"/>
  <c r="E31" i="8"/>
  <c r="E32" i="8"/>
  <c r="E33" i="8"/>
  <c r="E34" i="8"/>
  <c r="E35" i="8"/>
  <c r="E36" i="8"/>
  <c r="E37" i="8"/>
  <c r="E38" i="8"/>
  <c r="E40" i="8"/>
  <c r="E41" i="8"/>
  <c r="E42" i="8"/>
  <c r="E43" i="8"/>
  <c r="E45" i="8"/>
  <c r="E47" i="8"/>
  <c r="E48" i="8"/>
  <c r="E49" i="8"/>
  <c r="E55" i="8"/>
  <c r="E56" i="8"/>
  <c r="E57" i="8"/>
  <c r="E59" i="8"/>
  <c r="E62" i="8"/>
  <c r="E63" i="8"/>
  <c r="E65" i="8"/>
  <c r="E66" i="8"/>
  <c r="E68" i="8"/>
  <c r="E70" i="8"/>
  <c r="E77" i="8"/>
  <c r="E78" i="8"/>
  <c r="E81" i="8"/>
  <c r="E82" i="8"/>
  <c r="E84" i="8"/>
  <c r="E85" i="8"/>
  <c r="E86" i="8"/>
  <c r="E87" i="8"/>
  <c r="E89" i="8"/>
  <c r="E90" i="8"/>
  <c r="E91" i="8"/>
  <c r="E92" i="8"/>
  <c r="E94" i="8"/>
  <c r="E95" i="8"/>
  <c r="E97" i="8"/>
  <c r="E99" i="8"/>
  <c r="E100" i="8"/>
  <c r="E104" i="8"/>
  <c r="E106" i="8"/>
  <c r="E108" i="8"/>
  <c r="E111" i="8"/>
  <c r="E113" i="8"/>
  <c r="E114" i="8"/>
  <c r="E115" i="8"/>
  <c r="E116" i="8"/>
  <c r="E117" i="8"/>
  <c r="E119" i="8"/>
  <c r="E120" i="8"/>
  <c r="E121" i="8"/>
  <c r="E122" i="8"/>
  <c r="E124" i="8"/>
  <c r="E125" i="8"/>
  <c r="E126" i="8"/>
  <c r="E128" i="8"/>
  <c r="E129" i="8"/>
  <c r="E130" i="8"/>
  <c r="E131" i="8"/>
  <c r="E135" i="8"/>
  <c r="E136" i="8"/>
  <c r="E137" i="8"/>
  <c r="E139" i="8"/>
  <c r="E141" i="8"/>
  <c r="E142" i="8"/>
  <c r="E143" i="8"/>
  <c r="E146" i="8"/>
  <c r="E148" i="8"/>
  <c r="E149" i="8"/>
  <c r="E151" i="8"/>
  <c r="E152" i="8"/>
  <c r="E153" i="8"/>
  <c r="E155" i="8"/>
  <c r="E156" i="8"/>
  <c r="E158" i="8"/>
  <c r="E160" i="8"/>
  <c r="E161" i="8"/>
  <c r="E162" i="8"/>
  <c r="E166" i="8"/>
  <c r="E168" i="8"/>
  <c r="E170" i="8"/>
  <c r="E173" i="8"/>
  <c r="E174" i="8"/>
  <c r="E176" i="8"/>
  <c r="E178" i="8"/>
  <c r="E179" i="8"/>
  <c r="E181" i="8"/>
  <c r="E183" i="8"/>
  <c r="E184" i="8"/>
  <c r="E188" i="8"/>
  <c r="E189" i="8"/>
  <c r="E191" i="8"/>
  <c r="E192" i="8"/>
  <c r="E194" i="8"/>
  <c r="E196" i="8"/>
  <c r="E198" i="8"/>
  <c r="E199" i="8"/>
  <c r="E203" i="8"/>
  <c r="E204" i="8"/>
  <c r="E206" i="8"/>
  <c r="E208" i="8"/>
  <c r="E211" i="8"/>
  <c r="E213" i="8"/>
  <c r="E216" i="8"/>
  <c r="E221" i="8"/>
  <c r="E222" i="8"/>
  <c r="E224" i="8"/>
  <c r="E225" i="8"/>
  <c r="E226" i="8"/>
  <c r="E228" i="8"/>
  <c r="E229" i="8"/>
  <c r="E230" i="8"/>
  <c r="E231" i="8"/>
  <c r="E232" i="8"/>
  <c r="E233" i="8"/>
  <c r="E234" i="8"/>
  <c r="E235" i="8"/>
  <c r="E236" i="8"/>
  <c r="E238" i="8"/>
  <c r="E240" i="8"/>
  <c r="E241" i="8"/>
  <c r="E243" i="8"/>
  <c r="E245" i="8"/>
  <c r="E250" i="8"/>
  <c r="E252" i="8"/>
  <c r="E254" i="8"/>
  <c r="E257" i="8"/>
  <c r="E258" i="8"/>
  <c r="E262" i="8"/>
  <c r="E264" i="8"/>
  <c r="E266" i="8"/>
  <c r="E269" i="8"/>
  <c r="E270" i="8"/>
  <c r="E274" i="8"/>
  <c r="E276" i="8"/>
  <c r="E278" i="8"/>
  <c r="E281" i="8"/>
  <c r="E282" i="8"/>
  <c r="E10" i="8"/>
  <c r="E11" i="8"/>
  <c r="E14" i="8"/>
  <c r="H32" i="2" l="1"/>
  <c r="H24" i="2"/>
  <c r="H25" i="2"/>
  <c r="H26" i="2"/>
  <c r="H23" i="2"/>
  <c r="E25" i="4" l="1"/>
  <c r="E26" i="4"/>
  <c r="E27" i="4"/>
  <c r="E28" i="4"/>
  <c r="E29" i="4"/>
  <c r="E31" i="4"/>
  <c r="F14" i="2" l="1"/>
  <c r="D280" i="8"/>
  <c r="C280" i="8"/>
  <c r="C279" i="8" s="1"/>
  <c r="D277" i="8"/>
  <c r="C277" i="8"/>
  <c r="D275" i="8"/>
  <c r="C275" i="8"/>
  <c r="D273" i="8"/>
  <c r="C273" i="8"/>
  <c r="D268" i="8"/>
  <c r="C268" i="8"/>
  <c r="C267" i="8" s="1"/>
  <c r="D265" i="8"/>
  <c r="C265" i="8"/>
  <c r="D263" i="8"/>
  <c r="C263" i="8"/>
  <c r="D261" i="8"/>
  <c r="C261" i="8"/>
  <c r="D256" i="8"/>
  <c r="C256" i="8"/>
  <c r="C255" i="8" s="1"/>
  <c r="D253" i="8"/>
  <c r="C253" i="8"/>
  <c r="D251" i="8"/>
  <c r="C251" i="8"/>
  <c r="D249" i="8"/>
  <c r="C249" i="8"/>
  <c r="D244" i="8"/>
  <c r="C244" i="8"/>
  <c r="D242" i="8"/>
  <c r="C242" i="8"/>
  <c r="D239" i="8"/>
  <c r="C239" i="8"/>
  <c r="D237" i="8"/>
  <c r="C237" i="8"/>
  <c r="D227" i="8"/>
  <c r="C227" i="8"/>
  <c r="D223" i="8"/>
  <c r="C223" i="8"/>
  <c r="D220" i="8"/>
  <c r="C220" i="8"/>
  <c r="D215" i="8"/>
  <c r="C215" i="8"/>
  <c r="C214" i="8" s="1"/>
  <c r="D212" i="8"/>
  <c r="C212" i="8"/>
  <c r="C210" i="8" s="1"/>
  <c r="C209" i="8" s="1"/>
  <c r="D207" i="8"/>
  <c r="C207" i="8"/>
  <c r="D205" i="8"/>
  <c r="C205" i="8"/>
  <c r="D202" i="8"/>
  <c r="C202" i="8"/>
  <c r="D197" i="8"/>
  <c r="C197" i="8"/>
  <c r="D195" i="8"/>
  <c r="C195" i="8"/>
  <c r="D193" i="8"/>
  <c r="C193" i="8"/>
  <c r="D190" i="8"/>
  <c r="C190" i="8"/>
  <c r="D187" i="8"/>
  <c r="C187" i="8"/>
  <c r="D182" i="8"/>
  <c r="C182" i="8"/>
  <c r="D180" i="8"/>
  <c r="C180" i="8"/>
  <c r="D177" i="8"/>
  <c r="C177" i="8"/>
  <c r="D175" i="8"/>
  <c r="C175" i="8"/>
  <c r="D172" i="8"/>
  <c r="C172" i="8"/>
  <c r="D169" i="8"/>
  <c r="C169" i="8"/>
  <c r="D167" i="8"/>
  <c r="C167" i="8"/>
  <c r="D165" i="8"/>
  <c r="C165" i="8"/>
  <c r="D159" i="8"/>
  <c r="C159" i="8"/>
  <c r="D157" i="8"/>
  <c r="C157" i="8"/>
  <c r="D154" i="8"/>
  <c r="C154" i="8"/>
  <c r="D150" i="8"/>
  <c r="C150" i="8"/>
  <c r="D147" i="8"/>
  <c r="C147" i="8"/>
  <c r="D145" i="8"/>
  <c r="C145" i="8"/>
  <c r="D140" i="8"/>
  <c r="C140" i="8"/>
  <c r="D138" i="8"/>
  <c r="C138" i="8"/>
  <c r="D134" i="8"/>
  <c r="C134" i="8"/>
  <c r="D127" i="8"/>
  <c r="C127" i="8"/>
  <c r="D123" i="8"/>
  <c r="C123" i="8"/>
  <c r="D118" i="8"/>
  <c r="C118" i="8"/>
  <c r="D112" i="8"/>
  <c r="C112" i="8"/>
  <c r="D110" i="8"/>
  <c r="C110" i="8"/>
  <c r="D107" i="8"/>
  <c r="C107" i="8"/>
  <c r="D105" i="8"/>
  <c r="C105" i="8"/>
  <c r="D103" i="8"/>
  <c r="C103" i="8"/>
  <c r="D98" i="8"/>
  <c r="C98" i="8"/>
  <c r="D96" i="8"/>
  <c r="C96" i="8"/>
  <c r="D93" i="8"/>
  <c r="C93" i="8"/>
  <c r="D88" i="8"/>
  <c r="C88" i="8"/>
  <c r="D83" i="8"/>
  <c r="C83" i="8"/>
  <c r="D80" i="8"/>
  <c r="C80" i="8"/>
  <c r="D76" i="8"/>
  <c r="C76" i="8"/>
  <c r="C75" i="8" s="1"/>
  <c r="D69" i="8"/>
  <c r="C69" i="8"/>
  <c r="D67" i="8"/>
  <c r="C67" i="8"/>
  <c r="D64" i="8"/>
  <c r="C64" i="8"/>
  <c r="D61" i="8"/>
  <c r="C61" i="8"/>
  <c r="D58" i="8"/>
  <c r="C58" i="8"/>
  <c r="D54" i="8"/>
  <c r="C54" i="8"/>
  <c r="D46" i="8"/>
  <c r="C46" i="8"/>
  <c r="D44" i="8"/>
  <c r="C44" i="8"/>
  <c r="D39" i="8"/>
  <c r="C39" i="8"/>
  <c r="D30" i="8"/>
  <c r="C30" i="8"/>
  <c r="D25" i="8"/>
  <c r="C25" i="8"/>
  <c r="D21" i="8"/>
  <c r="C21" i="8"/>
  <c r="D14" i="8"/>
  <c r="C14" i="8"/>
  <c r="D11" i="8"/>
  <c r="C11" i="8"/>
  <c r="D10" i="8"/>
  <c r="C10" i="8"/>
  <c r="E251" i="8" l="1"/>
  <c r="C53" i="8"/>
  <c r="E123" i="8"/>
  <c r="D219" i="8"/>
  <c r="E223" i="8"/>
  <c r="E227" i="8"/>
  <c r="E44" i="8"/>
  <c r="E30" i="8"/>
  <c r="E103" i="8"/>
  <c r="E202" i="8"/>
  <c r="E105" i="8"/>
  <c r="D255" i="8"/>
  <c r="E255" i="8" s="1"/>
  <c r="E256" i="8"/>
  <c r="E134" i="8"/>
  <c r="E237" i="8"/>
  <c r="E93" i="8"/>
  <c r="E175" i="8"/>
  <c r="D210" i="8"/>
  <c r="E212" i="8"/>
  <c r="E239" i="8"/>
  <c r="C186" i="8"/>
  <c r="C185" i="8" s="1"/>
  <c r="E263" i="8"/>
  <c r="E80" i="8"/>
  <c r="E182" i="8"/>
  <c r="E253" i="8"/>
  <c r="E39" i="8"/>
  <c r="E83" i="8"/>
  <c r="E169" i="8"/>
  <c r="E205" i="8"/>
  <c r="E88" i="8"/>
  <c r="E154" i="8"/>
  <c r="E207" i="8"/>
  <c r="E46" i="8"/>
  <c r="E138" i="8"/>
  <c r="E277" i="8"/>
  <c r="D53" i="8"/>
  <c r="E54" i="8"/>
  <c r="E96" i="8"/>
  <c r="E159" i="8"/>
  <c r="E177" i="8"/>
  <c r="E195" i="8"/>
  <c r="D214" i="8"/>
  <c r="E214" i="8" s="1"/>
  <c r="E215" i="8"/>
  <c r="E242" i="8"/>
  <c r="E147" i="8"/>
  <c r="E268" i="8"/>
  <c r="E150" i="8"/>
  <c r="E107" i="8"/>
  <c r="E190" i="8"/>
  <c r="E261" i="8"/>
  <c r="E110" i="8"/>
  <c r="E193" i="8"/>
  <c r="E112" i="8"/>
  <c r="E249" i="8"/>
  <c r="E265" i="8"/>
  <c r="D279" i="8"/>
  <c r="E279" i="8" s="1"/>
  <c r="E280" i="8"/>
  <c r="E61" i="8"/>
  <c r="E167" i="8"/>
  <c r="E64" i="8"/>
  <c r="E127" i="8"/>
  <c r="E187" i="8"/>
  <c r="E273" i="8"/>
  <c r="E67" i="8"/>
  <c r="E172" i="8"/>
  <c r="E275" i="8"/>
  <c r="E69" i="8"/>
  <c r="E157" i="8"/>
  <c r="E21" i="8"/>
  <c r="E140" i="8"/>
  <c r="E25" i="8"/>
  <c r="E58" i="8"/>
  <c r="D75" i="8"/>
  <c r="E75" i="8" s="1"/>
  <c r="E76" i="8"/>
  <c r="E98" i="8"/>
  <c r="E118" i="8"/>
  <c r="E145" i="8"/>
  <c r="E165" i="8"/>
  <c r="E180" i="8"/>
  <c r="E197" i="8"/>
  <c r="E220" i="8"/>
  <c r="E244" i="8"/>
  <c r="D267" i="8"/>
  <c r="E267" i="8" s="1"/>
  <c r="D164" i="8"/>
  <c r="D248" i="8"/>
  <c r="C164" i="8"/>
  <c r="C219" i="8"/>
  <c r="C218" i="8" s="1"/>
  <c r="C217" i="8" s="1"/>
  <c r="D272" i="8"/>
  <c r="C109" i="8"/>
  <c r="C133" i="8"/>
  <c r="D79" i="8"/>
  <c r="C20" i="8"/>
  <c r="C19" i="8" s="1"/>
  <c r="C18" i="8" s="1"/>
  <c r="C17" i="8" s="1"/>
  <c r="D20" i="8"/>
  <c r="D171" i="8"/>
  <c r="C260" i="8"/>
  <c r="C259" i="8" s="1"/>
  <c r="D186" i="8"/>
  <c r="C201" i="8"/>
  <c r="C200" i="8" s="1"/>
  <c r="C248" i="8"/>
  <c r="C247" i="8" s="1"/>
  <c r="D260" i="8"/>
  <c r="C144" i="8"/>
  <c r="D144" i="8"/>
  <c r="E144" i="8" s="1"/>
  <c r="D201" i="8"/>
  <c r="D60" i="8"/>
  <c r="D102" i="8"/>
  <c r="C272" i="8"/>
  <c r="C271" i="8" s="1"/>
  <c r="D218" i="8"/>
  <c r="C171" i="8"/>
  <c r="C102" i="8"/>
  <c r="D133" i="8"/>
  <c r="C79" i="8"/>
  <c r="C74" i="8" s="1"/>
  <c r="C60" i="8"/>
  <c r="D109" i="8"/>
  <c r="E272" i="8" l="1"/>
  <c r="C246" i="8"/>
  <c r="E53" i="8"/>
  <c r="C52" i="8"/>
  <c r="C51" i="8" s="1"/>
  <c r="D52" i="8"/>
  <c r="D51" i="8" s="1"/>
  <c r="E51" i="8" s="1"/>
  <c r="D271" i="8"/>
  <c r="E271" i="8" s="1"/>
  <c r="D200" i="8"/>
  <c r="E200" i="8" s="1"/>
  <c r="E201" i="8"/>
  <c r="D259" i="8"/>
  <c r="E259" i="8" s="1"/>
  <c r="E260" i="8"/>
  <c r="E133" i="8"/>
  <c r="C163" i="8"/>
  <c r="D209" i="8"/>
  <c r="E209" i="8" s="1"/>
  <c r="E210" i="8"/>
  <c r="D247" i="8"/>
  <c r="E247" i="8" s="1"/>
  <c r="E248" i="8"/>
  <c r="E171" i="8"/>
  <c r="D19" i="8"/>
  <c r="E20" i="8"/>
  <c r="C101" i="8"/>
  <c r="D185" i="8"/>
  <c r="E185" i="8" s="1"/>
  <c r="E186" i="8"/>
  <c r="E219" i="8"/>
  <c r="C132" i="8"/>
  <c r="D217" i="8"/>
  <c r="E217" i="8" s="1"/>
  <c r="E218" i="8"/>
  <c r="E164" i="8"/>
  <c r="D163" i="8"/>
  <c r="E102" i="8"/>
  <c r="E109" i="8"/>
  <c r="E60" i="8"/>
  <c r="D74" i="8"/>
  <c r="E74" i="8" s="1"/>
  <c r="E79" i="8"/>
  <c r="D101" i="8"/>
  <c r="D132" i="8"/>
  <c r="C73" i="8" l="1"/>
  <c r="E52" i="8"/>
  <c r="E101" i="8"/>
  <c r="E132" i="8"/>
  <c r="D73" i="8"/>
  <c r="D246" i="8"/>
  <c r="E246" i="8" s="1"/>
  <c r="D18" i="8"/>
  <c r="E19" i="8"/>
  <c r="E163" i="8"/>
  <c r="H13" i="2"/>
  <c r="H14" i="2"/>
  <c r="H15" i="2"/>
  <c r="H16" i="2"/>
  <c r="G11" i="2"/>
  <c r="G14" i="2"/>
  <c r="E73" i="8" l="1"/>
  <c r="D50" i="8"/>
  <c r="C50" i="8"/>
  <c r="C16" i="8" s="1"/>
  <c r="C8" i="8" s="1"/>
  <c r="D17" i="8"/>
  <c r="E17" i="8" s="1"/>
  <c r="E18" i="8"/>
  <c r="D73" i="4"/>
  <c r="D70" i="4"/>
  <c r="D68" i="4"/>
  <c r="D65" i="4"/>
  <c r="E90" i="4"/>
  <c r="E91" i="4"/>
  <c r="E92" i="4"/>
  <c r="E39" i="4"/>
  <c r="E40" i="4"/>
  <c r="E42" i="4"/>
  <c r="E44" i="4"/>
  <c r="E47" i="4"/>
  <c r="E49" i="4"/>
  <c r="E51" i="4"/>
  <c r="E52" i="4"/>
  <c r="E54" i="4"/>
  <c r="E56" i="4"/>
  <c r="E57" i="4"/>
  <c r="E66" i="4"/>
  <c r="E67" i="4"/>
  <c r="E69" i="4"/>
  <c r="E71" i="4"/>
  <c r="E74" i="4"/>
  <c r="E76" i="4"/>
  <c r="E78" i="4"/>
  <c r="E80" i="4"/>
  <c r="E82" i="4"/>
  <c r="E50" i="8" l="1"/>
  <c r="D16" i="8"/>
  <c r="D8" i="8" l="1"/>
  <c r="E8" i="8" s="1"/>
  <c r="E16" i="8"/>
  <c r="C16" i="4"/>
  <c r="C55" i="4" l="1"/>
  <c r="D55" i="4"/>
  <c r="E55" i="4" s="1"/>
  <c r="C58" i="4"/>
  <c r="E58" i="4" s="1"/>
  <c r="C53" i="4"/>
  <c r="D53" i="4"/>
  <c r="E53" i="4" s="1"/>
  <c r="F11" i="2"/>
  <c r="H11" i="2" s="1"/>
  <c r="C89" i="4" l="1"/>
  <c r="C88" i="4" s="1"/>
  <c r="D89" i="4"/>
  <c r="C81" i="4"/>
  <c r="D81" i="4"/>
  <c r="E81" i="4" s="1"/>
  <c r="C79" i="4"/>
  <c r="D79" i="4"/>
  <c r="E79" i="4" s="1"/>
  <c r="C77" i="4"/>
  <c r="D77" i="4"/>
  <c r="E77" i="4" s="1"/>
  <c r="C75" i="4"/>
  <c r="D75" i="4"/>
  <c r="C73" i="4"/>
  <c r="E73" i="4"/>
  <c r="C70" i="4"/>
  <c r="E70" i="4" s="1"/>
  <c r="C68" i="4"/>
  <c r="E68" i="4"/>
  <c r="C65" i="4"/>
  <c r="E65" i="4" s="1"/>
  <c r="C50" i="4"/>
  <c r="D50" i="4"/>
  <c r="E50" i="4" s="1"/>
  <c r="C48" i="4"/>
  <c r="D48" i="4"/>
  <c r="C46" i="4"/>
  <c r="D46" i="4"/>
  <c r="E46" i="4" s="1"/>
  <c r="C43" i="4"/>
  <c r="D43" i="4"/>
  <c r="E43" i="4" s="1"/>
  <c r="C41" i="4"/>
  <c r="D41" i="4"/>
  <c r="E41" i="4" s="1"/>
  <c r="C38" i="4"/>
  <c r="D38" i="4"/>
  <c r="E38" i="4" s="1"/>
  <c r="E75" i="4" l="1"/>
  <c r="D72" i="4"/>
  <c r="D64" i="4" s="1"/>
  <c r="D45" i="4"/>
  <c r="E48" i="4"/>
  <c r="D88" i="4"/>
  <c r="E88" i="4" s="1"/>
  <c r="E89" i="4"/>
  <c r="C72" i="4"/>
  <c r="C64" i="4" s="1"/>
  <c r="D37" i="4"/>
  <c r="D59" i="4" s="1"/>
  <c r="C45" i="4"/>
  <c r="C37" i="4" s="1"/>
  <c r="C30" i="4"/>
  <c r="D30" i="4"/>
  <c r="C24" i="4"/>
  <c r="D24" i="4"/>
  <c r="D23" i="4" s="1"/>
  <c r="C11" i="4"/>
  <c r="C19" i="4" s="1"/>
  <c r="D11" i="4"/>
  <c r="D16" i="4"/>
  <c r="E72" i="4" l="1"/>
  <c r="E64" i="4" s="1"/>
  <c r="E45" i="4"/>
  <c r="E24" i="4"/>
  <c r="E30" i="4"/>
  <c r="C59" i="4"/>
  <c r="E59" i="4" s="1"/>
  <c r="E37" i="4"/>
  <c r="D19" i="4"/>
  <c r="C23" i="4"/>
  <c r="E23" i="4" s="1"/>
  <c r="D10" i="4"/>
  <c r="C10" i="4"/>
  <c r="F43" i="2"/>
  <c r="H40" i="2" s="1"/>
  <c r="H43" i="2" s="1"/>
  <c r="F25" i="2"/>
  <c r="F17" i="2" l="1"/>
  <c r="F26" i="2" l="1"/>
  <c r="F33" i="2" s="1"/>
  <c r="F34" i="2" s="1"/>
  <c r="H17" i="2"/>
  <c r="H33" i="2" s="1"/>
  <c r="H34" i="2" s="1"/>
</calcChain>
</file>

<file path=xl/sharedStrings.xml><?xml version="1.0" encoding="utf-8"?>
<sst xmlns="http://schemas.openxmlformats.org/spreadsheetml/2006/main" count="479" uniqueCount="179">
  <si>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</si>
  <si>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</si>
  <si>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</si>
  <si>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</si>
  <si>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</si>
  <si>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</si>
  <si>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</si>
  <si>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</si>
  <si>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</si>
  <si>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</si>
  <si>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</si>
  <si>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</si>
  <si>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</si>
  <si>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</si>
  <si>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</si>
  <si>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</si>
  <si>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</si>
  <si>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</si>
  <si>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</si>
  <si>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</si>
  <si>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</si>
  <si>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</si>
  <si>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</si>
  <si>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</si>
  <si>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</si>
  <si>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</si>
  <si>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</si>
  <si>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</si>
  <si>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</si>
  <si>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</si>
  <si>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</si>
  <si>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</si>
  <si>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</si>
  <si>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</si>
  <si>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</si>
  <si>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</si>
  <si>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1 Opći prihodi i primici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</si>
  <si>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</si>
  <si>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</si>
  <si>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</si>
  <si>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</si>
  <si>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</si>
  <si>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</si>
  <si>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</si>
  <si>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</si>
  <si>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</si>
  <si>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</si>
  <si>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</si>
  <si>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</si>
  <si>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Prihodi za posebne namjene</t>
  </si>
  <si>
    <t>Namjenski primici</t>
  </si>
  <si>
    <t>Namjenski primici od zaduživanja</t>
  </si>
  <si>
    <t>VIŠAK / MANJAK TEKUĆE GODINE
(VIŠAK / MANJAK + NETO FINANCIRANJE)</t>
  </si>
  <si>
    <t>OSNOVNA ŠKOLA ANTE KOVAČIĆA</t>
  </si>
  <si>
    <t>PLAN 2025.</t>
  </si>
  <si>
    <t>Prihodi od upravnih i administrativnih pristojbi, pristojbi po posebnim propisima i naknada</t>
  </si>
  <si>
    <t>Prihodi iz nadležnog proračuna</t>
  </si>
  <si>
    <t>Preneseni višak</t>
  </si>
  <si>
    <t>Financijski rashodi</t>
  </si>
  <si>
    <t>Ostali rashodi</t>
  </si>
  <si>
    <t>Rashodi za nabavu proizvedene dugotrajne imovine</t>
  </si>
  <si>
    <t>Opći prihodi i primici-izvorna sredstva KZŽ</t>
  </si>
  <si>
    <t>Decentralizacija</t>
  </si>
  <si>
    <t>Pomoći</t>
  </si>
  <si>
    <t>Ministarstvo</t>
  </si>
  <si>
    <t>JLS Grad Zlatar</t>
  </si>
  <si>
    <t>Ministarstvo EU</t>
  </si>
  <si>
    <t>Posebne namjene</t>
  </si>
  <si>
    <t>5.4.1.</t>
  </si>
  <si>
    <t>5.2.1.</t>
  </si>
  <si>
    <t>5.7.1.</t>
  </si>
  <si>
    <t>Donacije</t>
  </si>
  <si>
    <t>09</t>
  </si>
  <si>
    <t>Obrazovanje</t>
  </si>
  <si>
    <t>091</t>
  </si>
  <si>
    <t>Predškolsko i osnovno obrazovanje</t>
  </si>
  <si>
    <t>096</t>
  </si>
  <si>
    <t>0912</t>
  </si>
  <si>
    <t>Osnovno obrazovanje</t>
  </si>
  <si>
    <t>Dodatne usluge u obrazovanju-prehrana</t>
  </si>
  <si>
    <t xml:space="preserve"> Višak prihoda preneseni</t>
  </si>
  <si>
    <t>Višak prihoda preneseni:</t>
  </si>
  <si>
    <t>UKUPNO PRIHODI+preneseni višak</t>
  </si>
  <si>
    <t>OŠ ANTE KOVAČIĆA, ZLATAR</t>
  </si>
  <si>
    <t>II. POSEBNI DIO - rashodi prema izvorima financiranja, programima i aktivnostima</t>
  </si>
  <si>
    <t>Brojčana oznaka i naziv</t>
  </si>
  <si>
    <t>UKUPNO</t>
  </si>
  <si>
    <t>PROGRAM B01  SOCIJALNA SKRB</t>
  </si>
  <si>
    <t>PROGRAM 1001</t>
  </si>
  <si>
    <t>SOCIJALNA ZAŠTITA - IZNAD STANDARDA</t>
  </si>
  <si>
    <t>Aktivnost A102000</t>
  </si>
  <si>
    <t>Pomoć obiteljima i samcima - Dječji proračun</t>
  </si>
  <si>
    <t>Izvor financiranja 1.1.</t>
  </si>
  <si>
    <t>OSNOVNO OBRAZOVANJE - ZAKONSKI STANDARD</t>
  </si>
  <si>
    <t>Redovni poslovi ustanova osnovnog obrazovanja</t>
  </si>
  <si>
    <t>Izvor  1.3. DECENTRALIZACIJA</t>
  </si>
  <si>
    <t>Rashodi za usluge</t>
  </si>
  <si>
    <t>DOPUNSKI NASTAVNI I VANNASTAVNI PROGRAM ŠKOLA I OBRAZ. INSTIT.</t>
  </si>
  <si>
    <t>Aktivnost A102001</t>
  </si>
  <si>
    <t>Financiranje - ostali rashodi OŠ</t>
  </si>
  <si>
    <t>Izvor  3.1.1 VLASTITI PRIHODI</t>
  </si>
  <si>
    <t>Izvor  4.3.1 POSEBNE NAMJENE</t>
  </si>
  <si>
    <t>Izvor  5.2.1 MINISTARSTVO</t>
  </si>
  <si>
    <t>Izvor  5.4.1 JLS Grad Zlatar</t>
  </si>
  <si>
    <t>Izvor  5.7.1 Ministarstvo prijenos EU</t>
  </si>
  <si>
    <t>Izvor   6.2.1 DONACIJE</t>
  </si>
  <si>
    <t>PROGRAM 1020</t>
  </si>
  <si>
    <t>Aktivnost A102002</t>
  </si>
  <si>
    <t>ZLATAR</t>
  </si>
  <si>
    <t>6.2.1.</t>
  </si>
  <si>
    <t>1.1.</t>
  </si>
  <si>
    <t>1.3.</t>
  </si>
  <si>
    <t>3.1.1.</t>
  </si>
  <si>
    <t>4.3.1.</t>
  </si>
  <si>
    <t>7.1.1.</t>
  </si>
  <si>
    <t>1. REBALANS FINANCIJSKOG PLANA ZA 2025. GODINU</t>
  </si>
  <si>
    <t>RAZLIKA</t>
  </si>
  <si>
    <t>I IZMJENA FP ZA 2025.</t>
  </si>
  <si>
    <t>Ostali rashodi za zaposlene</t>
  </si>
  <si>
    <t>PROGRAM J01 OBRAZOVANJE</t>
  </si>
  <si>
    <t>PROGRAM 1000</t>
  </si>
  <si>
    <t>Naknade troškova zaposlenima</t>
  </si>
  <si>
    <t>Službena putovanja</t>
  </si>
  <si>
    <t>Stručno usavršavanje zaposlenika</t>
  </si>
  <si>
    <t>Ostale naknade troškova zaposlenima</t>
  </si>
  <si>
    <t>Materijal i energija</t>
  </si>
  <si>
    <t>Uredski mat. i ostali mat. rashodi</t>
  </si>
  <si>
    <t>Energija</t>
  </si>
  <si>
    <t>Sitni inventar</t>
  </si>
  <si>
    <t>Službena, radna i zastitna odjeća i obuća</t>
  </si>
  <si>
    <t>Usluge telefona, pošte i prijevoza</t>
  </si>
  <si>
    <t>Usluge tek. i invest. održavanja</t>
  </si>
  <si>
    <t>Usluge promidžbe i informiranja</t>
  </si>
  <si>
    <t>Komunalne usluge</t>
  </si>
  <si>
    <t>Zdravstvene usluge</t>
  </si>
  <si>
    <t xml:space="preserve">Intelektualne usluge </t>
  </si>
  <si>
    <t>Računalne usluge</t>
  </si>
  <si>
    <t>Ostale usluge</t>
  </si>
  <si>
    <t>Ostali nespom. rashodi poslovanja</t>
  </si>
  <si>
    <t>Premije osiguranja</t>
  </si>
  <si>
    <t>Članarine</t>
  </si>
  <si>
    <t>Pristojbe i naknade</t>
  </si>
  <si>
    <t>Ostali rashodi poslovanja</t>
  </si>
  <si>
    <t>Bankarske usluge i usluge platnog prometa</t>
  </si>
  <si>
    <t>Oprema za održavanje i zaštitu</t>
  </si>
  <si>
    <t>Oprema</t>
  </si>
  <si>
    <t>Knjige</t>
  </si>
  <si>
    <t>Dopunski nastavni i vannastavni program škola i obraz. Institucija</t>
  </si>
  <si>
    <t>Plaće</t>
  </si>
  <si>
    <t>Plaće za redovan rad</t>
  </si>
  <si>
    <t>Dop. za obav. zdrav. osig. na plaću</t>
  </si>
  <si>
    <t>Doprinosi na plaće</t>
  </si>
  <si>
    <t>Namirnice-tr. Natj.</t>
  </si>
  <si>
    <t>Uredska oprema i namještaj</t>
  </si>
  <si>
    <t>Namirnice</t>
  </si>
  <si>
    <t xml:space="preserve">Knjige u knjižnicama </t>
  </si>
  <si>
    <t>Plaće za prekovremeni rad</t>
  </si>
  <si>
    <t>Plaće za posebne uvjete rada</t>
  </si>
  <si>
    <t>Doprinosi za mirovinsko osiguranje</t>
  </si>
  <si>
    <t>Doprinosi za zapošljavanje</t>
  </si>
  <si>
    <t>Prijevoz na posao</t>
  </si>
  <si>
    <t>Tekuće donacije u naravi</t>
  </si>
  <si>
    <t>Izvor   7.1.1 PRIHODI OD PRODAJE NEFINANCIJSKE IMOVINE</t>
  </si>
  <si>
    <t>Izvor 1.1. Opći prihodi i primici                                                  Aktivnost A102006 Program građanskog odgoja u školama</t>
  </si>
  <si>
    <t>Intelektualne usluge - građanski odgoj</t>
  </si>
  <si>
    <t>Aktivnost A102009 Fotonapon PPA</t>
  </si>
  <si>
    <t>OŠ Zlatar - fotonapon</t>
  </si>
  <si>
    <t>Tekući projekt T102001 dopunska stedstva za materijalne rashode i opremu škole</t>
  </si>
  <si>
    <t>Izvor 1.1. OPĆI PRIHODI I PRIMICI</t>
  </si>
  <si>
    <t>oš Zlatar - kupnja kombija</t>
  </si>
  <si>
    <t>E-tehničar</t>
  </si>
  <si>
    <t>Tekući projekti -  T102007 Baltazar 8</t>
  </si>
  <si>
    <t>Izvor  1.1 Opći prihodi i primici</t>
  </si>
  <si>
    <t>Izvor   5.2 Ministarstvo</t>
  </si>
  <si>
    <t>Izvor  5.7. Ministarstvo EU</t>
  </si>
  <si>
    <t>Naknade građanima i kućanstvima</t>
  </si>
  <si>
    <t>KLASA: 400-02/25-01/1</t>
  </si>
  <si>
    <t>URBROJ: 2140-84-25-5</t>
  </si>
  <si>
    <t>Zlatar, 18.3.2025.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</si>
</sst>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4"/>
      <color indexed="8"/>
      <name val="Arial"/>
      <family val="2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6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262">
    <xf numFmtId="0" fontId="0" fillId="0" borderId="0" xfId="0"/>
    <xf numFmtId="0" fontId="6" fillId="0" borderId="0" xfId="1" applyFont="1"/>
    <xf numFmtId="0" fontId="6" fillId="0" borderId="0" xfId="2" applyFont="1"/>
    <xf numFmtId="0" fontId="8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0" fontId="8" fillId="0" borderId="0" xfId="3" applyFont="1" applyAlignment="1">
      <alignment horizontal="center" vertical="center" wrapText="1"/>
    </xf>
    <xf numFmtId="0" fontId="6" fillId="0" borderId="0" xfId="3" applyFont="1"/>
    <xf numFmtId="0" fontId="10" fillId="0" borderId="0" xfId="3" applyFont="1" applyAlignment="1">
      <alignment vertical="center" wrapText="1"/>
    </xf>
    <xf numFmtId="0" fontId="11" fillId="0" borderId="0" xfId="3" applyFont="1" applyAlignment="1">
      <alignment wrapText="1"/>
    </xf>
    <xf numFmtId="0" fontId="11" fillId="0" borderId="0" xfId="3" applyFont="1" applyAlignment="1">
      <alignment vertical="center" wrapText="1"/>
    </xf>
    <xf numFmtId="0" fontId="16" fillId="0" borderId="0" xfId="3" applyFont="1"/>
    <xf numFmtId="0" fontId="14" fillId="2" borderId="3" xfId="3" applyFont="1" applyFill="1" applyBorder="1" applyAlignment="1">
      <alignment horizontal="left" vertical="center" wrapText="1"/>
    </xf>
    <xf numFmtId="3" fontId="10" fillId="2" borderId="3" xfId="3" applyNumberFormat="1" applyFont="1" applyFill="1" applyBorder="1" applyAlignment="1">
      <alignment horizontal="right"/>
    </xf>
    <xf numFmtId="0" fontId="15" fillId="2" borderId="3" xfId="3" applyFont="1" applyFill="1" applyBorder="1" applyAlignment="1">
      <alignment horizontal="left" vertical="center" wrapText="1"/>
    </xf>
    <xf numFmtId="0" fontId="17" fillId="2" borderId="3" xfId="3" quotePrefix="1" applyFont="1" applyFill="1" applyBorder="1" applyAlignment="1">
      <alignment horizontal="left" vertical="center" wrapText="1"/>
    </xf>
    <xf numFmtId="0" fontId="14" fillId="2" borderId="3" xfId="3" applyFont="1" applyFill="1" applyBorder="1" applyAlignment="1">
      <alignment vertical="center" wrapText="1"/>
    </xf>
    <xf numFmtId="0" fontId="15" fillId="2" borderId="3" xfId="3" applyFont="1" applyFill="1" applyBorder="1" applyAlignment="1">
      <alignment vertical="center" wrapText="1"/>
    </xf>
    <xf numFmtId="0" fontId="17" fillId="2" borderId="3" xfId="3" applyFont="1" applyFill="1" applyBorder="1" applyAlignment="1">
      <alignment horizontal="left" vertical="center" indent="1"/>
    </xf>
    <xf numFmtId="0" fontId="15" fillId="2" borderId="3" xfId="3" applyFont="1" applyFill="1" applyBorder="1" applyAlignment="1">
      <alignment horizontal="left" vertical="center" wrapText="1" indent="2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left" vertical="center"/>
    </xf>
    <xf numFmtId="0" fontId="6" fillId="0" borderId="3" xfId="3" applyFont="1" applyBorder="1"/>
    <xf numFmtId="0" fontId="13" fillId="2" borderId="3" xfId="3" applyFont="1" applyFill="1" applyBorder="1" applyAlignment="1">
      <alignment horizontal="center" vertical="center" wrapText="1"/>
    </xf>
    <xf numFmtId="0" fontId="6" fillId="0" borderId="3" xfId="3" applyFont="1" applyBorder="1" applyAlignment="1">
      <alignment horizontal="center"/>
    </xf>
    <xf numFmtId="0" fontId="0" fillId="0" borderId="0" xfId="0" applyFont="1" applyAlignment="1">
      <alignment horizontal="left"/>
    </xf>
    <xf numFmtId="0" fontId="19" fillId="0" borderId="0" xfId="2" applyFont="1"/>
    <xf numFmtId="3" fontId="12" fillId="2" borderId="3" xfId="3" applyNumberFormat="1" applyFont="1" applyFill="1" applyBorder="1" applyAlignment="1">
      <alignment horizontal="right"/>
    </xf>
    <xf numFmtId="0" fontId="20" fillId="0" borderId="3" xfId="3" applyFont="1" applyBorder="1" applyAlignment="1">
      <alignment horizontal="right"/>
    </xf>
    <xf numFmtId="0" fontId="27" fillId="3" borderId="3" xfId="3" applyFont="1" applyFill="1" applyBorder="1" applyAlignment="1">
      <alignment horizontal="center" vertical="center" wrapText="1"/>
    </xf>
    <xf numFmtId="0" fontId="27" fillId="3" borderId="4" xfId="3" applyFont="1" applyFill="1" applyBorder="1" applyAlignment="1">
      <alignment horizontal="center" vertical="center" wrapText="1"/>
    </xf>
    <xf numFmtId="0" fontId="27" fillId="2" borderId="3" xfId="3" applyFont="1" applyFill="1" applyBorder="1" applyAlignment="1">
      <alignment horizontal="center" vertical="center"/>
    </xf>
    <xf numFmtId="0" fontId="37" fillId="2" borderId="3" xfId="3" applyFont="1" applyFill="1" applyBorder="1" applyAlignment="1">
      <alignment horizontal="left" vertical="center" wrapText="1"/>
    </xf>
    <xf numFmtId="3" fontId="37" fillId="2" borderId="3" xfId="3" applyNumberFormat="1" applyFont="1" applyFill="1" applyBorder="1" applyAlignment="1">
      <alignment horizontal="right" vertical="center" wrapText="1"/>
    </xf>
    <xf numFmtId="0" fontId="22" fillId="2" borderId="3" xfId="3" applyFont="1" applyFill="1" applyBorder="1" applyAlignment="1">
      <alignment horizontal="left" vertical="center" wrapText="1" indent="2"/>
    </xf>
    <xf numFmtId="0" fontId="22" fillId="2" borderId="3" xfId="3" applyFont="1" applyFill="1" applyBorder="1" applyAlignment="1">
      <alignment horizontal="left" vertical="center" wrapText="1"/>
    </xf>
    <xf numFmtId="3" fontId="28" fillId="2" borderId="3" xfId="3" applyNumberFormat="1" applyFont="1" applyFill="1" applyBorder="1" applyAlignment="1">
      <alignment horizontal="right"/>
    </xf>
    <xf numFmtId="0" fontId="22" fillId="2" borderId="3" xfId="3" quotePrefix="1" applyFont="1" applyFill="1" applyBorder="1" applyAlignment="1">
      <alignment horizontal="left" vertical="center" indent="2"/>
    </xf>
    <xf numFmtId="0" fontId="37" fillId="2" borderId="3" xfId="3" quotePrefix="1" applyFont="1" applyFill="1" applyBorder="1" applyAlignment="1">
      <alignment horizontal="left" vertical="center"/>
    </xf>
    <xf numFmtId="0" fontId="22" fillId="2" borderId="3" xfId="3" quotePrefix="1" applyFont="1" applyFill="1" applyBorder="1" applyAlignment="1">
      <alignment horizontal="left" vertical="center" wrapText="1"/>
    </xf>
    <xf numFmtId="3" fontId="22" fillId="2" borderId="3" xfId="3" quotePrefix="1" applyNumberFormat="1" applyFont="1" applyFill="1" applyBorder="1" applyAlignment="1">
      <alignment horizontal="right" vertical="center" wrapText="1"/>
    </xf>
    <xf numFmtId="0" fontId="41" fillId="2" borderId="3" xfId="3" quotePrefix="1" applyFont="1" applyFill="1" applyBorder="1" applyAlignment="1">
      <alignment horizontal="left" vertical="center" indent="2"/>
    </xf>
    <xf numFmtId="3" fontId="37" fillId="2" borderId="3" xfId="3" quotePrefix="1" applyNumberFormat="1" applyFont="1" applyFill="1" applyBorder="1" applyAlignment="1">
      <alignment horizontal="right" vertical="center" wrapText="1"/>
    </xf>
    <xf numFmtId="0" fontId="22" fillId="2" borderId="3" xfId="3" quotePrefix="1" applyFont="1" applyFill="1" applyBorder="1" applyAlignment="1">
      <alignment horizontal="left" vertical="center"/>
    </xf>
    <xf numFmtId="0" fontId="37" fillId="2" borderId="3" xfId="3" applyFont="1" applyFill="1" applyBorder="1" applyAlignment="1">
      <alignment horizontal="left" vertical="center"/>
    </xf>
    <xf numFmtId="0" fontId="37" fillId="2" borderId="3" xfId="3" applyFont="1" applyFill="1" applyBorder="1" applyAlignment="1">
      <alignment vertical="center" wrapText="1"/>
    </xf>
    <xf numFmtId="0" fontId="22" fillId="2" borderId="3" xfId="3" applyFont="1" applyFill="1" applyBorder="1" applyAlignment="1">
      <alignment vertical="center" wrapText="1"/>
    </xf>
    <xf numFmtId="0" fontId="37" fillId="2" borderId="3" xfId="3" quotePrefix="1" applyFont="1" applyFill="1" applyBorder="1" applyAlignment="1">
      <alignment horizontal="left" vertical="center" indent="2"/>
    </xf>
    <xf numFmtId="0" fontId="37" fillId="2" borderId="3" xfId="3" quotePrefix="1" applyFont="1" applyFill="1" applyBorder="1" applyAlignment="1">
      <alignment horizontal="left" vertical="center" wrapText="1"/>
    </xf>
    <xf numFmtId="14" fontId="22" fillId="2" borderId="3" xfId="3" quotePrefix="1" applyNumberFormat="1" applyFont="1" applyFill="1" applyBorder="1" applyAlignment="1">
      <alignment horizontal="left" vertical="center" indent="2"/>
    </xf>
    <xf numFmtId="0" fontId="37" fillId="2" borderId="0" xfId="3" quotePrefix="1" applyFont="1" applyFill="1" applyBorder="1" applyAlignment="1">
      <alignment horizontal="left" vertical="center" indent="2"/>
    </xf>
    <xf numFmtId="0" fontId="37" fillId="2" borderId="0" xfId="3" quotePrefix="1" applyFont="1" applyFill="1" applyBorder="1" applyAlignment="1">
      <alignment horizontal="left" vertical="center" wrapText="1"/>
    </xf>
    <xf numFmtId="3" fontId="28" fillId="2" borderId="0" xfId="3" applyNumberFormat="1" applyFont="1" applyFill="1" applyBorder="1" applyAlignment="1">
      <alignment horizontal="right"/>
    </xf>
    <xf numFmtId="0" fontId="37" fillId="2" borderId="5" xfId="3" quotePrefix="1" applyFont="1" applyFill="1" applyBorder="1" applyAlignment="1">
      <alignment horizontal="left" vertical="center" indent="2"/>
    </xf>
    <xf numFmtId="49" fontId="37" fillId="2" borderId="3" xfId="3" applyNumberFormat="1" applyFont="1" applyFill="1" applyBorder="1" applyAlignment="1">
      <alignment horizontal="left" vertical="center" wrapText="1"/>
    </xf>
    <xf numFmtId="0" fontId="28" fillId="3" borderId="3" xfId="3" quotePrefix="1" applyFont="1" applyFill="1" applyBorder="1" applyAlignment="1">
      <alignment horizontal="center" vertical="center" wrapText="1"/>
    </xf>
    <xf numFmtId="0" fontId="31" fillId="0" borderId="0" xfId="3" applyFont="1"/>
    <xf numFmtId="0" fontId="31" fillId="0" borderId="0" xfId="3" applyFont="1" applyAlignment="1">
      <alignment horizontal="right"/>
    </xf>
    <xf numFmtId="0" fontId="27" fillId="0" borderId="0" xfId="3" applyFont="1" applyAlignment="1">
      <alignment horizontal="center" vertical="center" wrapText="1"/>
    </xf>
    <xf numFmtId="0" fontId="31" fillId="0" borderId="0" xfId="3" applyFont="1" applyBorder="1"/>
    <xf numFmtId="0" fontId="27" fillId="3" borderId="3" xfId="3" quotePrefix="1" applyFont="1" applyFill="1" applyBorder="1" applyAlignment="1">
      <alignment horizontal="center" vertical="center" wrapText="1"/>
    </xf>
    <xf numFmtId="0" fontId="27" fillId="3" borderId="3" xfId="3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37" fillId="5" borderId="3" xfId="3" applyFont="1" applyFill="1" applyBorder="1" applyAlignment="1">
      <alignment horizontal="left" vertical="center" wrapText="1"/>
    </xf>
    <xf numFmtId="0" fontId="37" fillId="5" borderId="3" xfId="3" quotePrefix="1" applyFont="1" applyFill="1" applyBorder="1" applyAlignment="1">
      <alignment horizontal="left" vertical="center"/>
    </xf>
    <xf numFmtId="0" fontId="37" fillId="5" borderId="3" xfId="3" quotePrefix="1" applyFont="1" applyFill="1" applyBorder="1" applyAlignment="1">
      <alignment horizontal="left" vertical="center" indent="2"/>
    </xf>
    <xf numFmtId="0" fontId="37" fillId="5" borderId="3" xfId="3" quotePrefix="1" applyFont="1" applyFill="1" applyBorder="1" applyAlignment="1">
      <alignment horizontal="left" vertical="center" wrapText="1"/>
    </xf>
    <xf numFmtId="4" fontId="37" fillId="5" borderId="3" xfId="3" quotePrefix="1" applyNumberFormat="1" applyFont="1" applyFill="1" applyBorder="1" applyAlignment="1">
      <alignment horizontal="right" vertical="center" wrapText="1"/>
    </xf>
    <xf numFmtId="49" fontId="22" fillId="2" borderId="3" xfId="3" applyNumberFormat="1" applyFont="1" applyFill="1" applyBorder="1" applyAlignment="1">
      <alignment horizontal="right" vertical="center" wrapText="1"/>
    </xf>
    <xf numFmtId="49" fontId="22" fillId="2" borderId="3" xfId="3" quotePrefix="1" applyNumberFormat="1" applyFont="1" applyFill="1" applyBorder="1" applyAlignment="1">
      <alignment horizontal="right" vertical="center"/>
    </xf>
    <xf numFmtId="3" fontId="37" fillId="5" borderId="3" xfId="3" applyNumberFormat="1" applyFont="1" applyFill="1" applyBorder="1" applyAlignment="1">
      <alignment horizontal="right" vertical="center" wrapText="1"/>
    </xf>
    <xf numFmtId="3" fontId="37" fillId="5" borderId="3" xfId="3" quotePrefix="1" applyNumberFormat="1" applyFont="1" applyFill="1" applyBorder="1" applyAlignment="1">
      <alignment horizontal="right" vertical="center" wrapText="1"/>
    </xf>
    <xf numFmtId="3" fontId="22" fillId="2" borderId="3" xfId="3" applyNumberFormat="1" applyFont="1" applyFill="1" applyBorder="1" applyAlignment="1">
      <alignment horizontal="right"/>
    </xf>
    <xf numFmtId="3" fontId="27" fillId="3" borderId="3" xfId="2" applyNumberFormat="1" applyFont="1" applyFill="1" applyBorder="1" applyAlignment="1">
      <alignment horizontal="right"/>
    </xf>
    <xf numFmtId="3" fontId="28" fillId="0" borderId="3" xfId="2" applyNumberFormat="1" applyFont="1" applyBorder="1" applyAlignment="1">
      <alignment horizontal="right"/>
    </xf>
    <xf numFmtId="0" fontId="37" fillId="3" borderId="1" xfId="2" applyFont="1" applyFill="1" applyBorder="1" applyAlignment="1">
      <alignment horizontal="left" vertical="center"/>
    </xf>
    <xf numFmtId="0" fontId="22" fillId="3" borderId="2" xfId="2" applyFont="1" applyFill="1" applyBorder="1" applyAlignment="1">
      <alignment vertical="center"/>
    </xf>
    <xf numFmtId="0" fontId="18" fillId="0" borderId="0" xfId="2" applyFont="1" applyAlignment="1">
      <alignment horizontal="center" vertical="center" wrapText="1"/>
    </xf>
    <xf numFmtId="0" fontId="45" fillId="0" borderId="0" xfId="2" applyFont="1" applyAlignment="1">
      <alignment horizontal="center" vertical="center" wrapText="1"/>
    </xf>
    <xf numFmtId="0" fontId="28" fillId="0" borderId="0" xfId="2" applyFont="1"/>
    <xf numFmtId="0" fontId="40" fillId="2" borderId="3" xfId="3" applyFont="1" applyFill="1" applyBorder="1" applyAlignment="1">
      <alignment horizontal="center" vertical="center" wrapText="1"/>
    </xf>
    <xf numFmtId="3" fontId="27" fillId="0" borderId="3" xfId="2" applyNumberFormat="1" applyFont="1" applyBorder="1" applyAlignment="1">
      <alignment horizontal="right"/>
    </xf>
    <xf numFmtId="0" fontId="18" fillId="0" borderId="0" xfId="2" quotePrefix="1" applyFont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44" fillId="0" borderId="0" xfId="2" applyFont="1" applyAlignment="1">
      <alignment wrapText="1"/>
    </xf>
    <xf numFmtId="3" fontId="37" fillId="4" borderId="1" xfId="2" quotePrefix="1" applyNumberFormat="1" applyFont="1" applyFill="1" applyBorder="1" applyAlignment="1">
      <alignment horizontal="right"/>
    </xf>
    <xf numFmtId="3" fontId="37" fillId="3" borderId="1" xfId="2" quotePrefix="1" applyNumberFormat="1" applyFont="1" applyFill="1" applyBorder="1" applyAlignment="1">
      <alignment horizontal="right"/>
    </xf>
    <xf numFmtId="0" fontId="26" fillId="0" borderId="0" xfId="2" applyFont="1" applyAlignment="1">
      <alignment horizontal="center" vertical="center" wrapText="1"/>
    </xf>
    <xf numFmtId="0" fontId="43" fillId="0" borderId="0" xfId="2" applyFont="1" applyAlignment="1">
      <alignment wrapText="1"/>
    </xf>
    <xf numFmtId="0" fontId="25" fillId="0" borderId="0" xfId="2" quotePrefix="1" applyFont="1" applyAlignment="1">
      <alignment horizontal="center" vertical="center" wrapText="1"/>
    </xf>
    <xf numFmtId="0" fontId="42" fillId="0" borderId="0" xfId="2" applyFont="1" applyAlignment="1">
      <alignment horizontal="center" vertical="center" wrapText="1"/>
    </xf>
    <xf numFmtId="0" fontId="22" fillId="0" borderId="0" xfId="2" applyFont="1"/>
    <xf numFmtId="3" fontId="27" fillId="3" borderId="1" xfId="2" quotePrefix="1" applyNumberFormat="1" applyFont="1" applyFill="1" applyBorder="1" applyAlignment="1">
      <alignment horizontal="right"/>
    </xf>
    <xf numFmtId="0" fontId="39" fillId="0" borderId="0" xfId="1" applyFont="1"/>
    <xf numFmtId="3" fontId="37" fillId="2" borderId="3" xfId="3" applyNumberFormat="1" applyFont="1" applyFill="1" applyBorder="1" applyAlignment="1">
      <alignment horizontal="right" wrapText="1"/>
    </xf>
    <xf numFmtId="0" fontId="46" fillId="0" borderId="0" xfId="0" applyFont="1"/>
    <xf numFmtId="0" fontId="20" fillId="0" borderId="0" xfId="1" applyFont="1"/>
    <xf numFmtId="0" fontId="0" fillId="0" borderId="0" xfId="0" applyFont="1" applyAlignment="1">
      <alignment horizontal="center"/>
    </xf>
    <xf numFmtId="0" fontId="28" fillId="0" borderId="0" xfId="2" applyNumberFormat="1" applyFont="1" applyFill="1" applyBorder="1" applyAlignment="1" applyProtection="1">
      <alignment horizontal="right"/>
    </xf>
    <xf numFmtId="0" fontId="18" fillId="0" borderId="0" xfId="0" applyNumberFormat="1" applyFont="1" applyFill="1" applyBorder="1" applyAlignment="1" applyProtection="1">
      <alignment vertical="center" wrapText="1"/>
    </xf>
    <xf numFmtId="0" fontId="23" fillId="0" borderId="0" xfId="4" applyFont="1" applyAlignment="1">
      <alignment vertical="top"/>
    </xf>
    <xf numFmtId="0" fontId="44" fillId="0" borderId="0" xfId="2" applyFont="1" applyAlignment="1">
      <alignment wrapText="1"/>
    </xf>
    <xf numFmtId="0" fontId="27" fillId="3" borderId="3" xfId="0" quotePrefix="1" applyFont="1" applyFill="1" applyBorder="1" applyAlignment="1">
      <alignment horizontal="center" vertical="center" wrapText="1"/>
    </xf>
    <xf numFmtId="0" fontId="27" fillId="0" borderId="3" xfId="3" quotePrefix="1" applyFont="1" applyFill="1" applyBorder="1" applyAlignment="1">
      <alignment horizontal="center" vertical="center" wrapText="1"/>
    </xf>
    <xf numFmtId="0" fontId="27" fillId="0" borderId="3" xfId="0" quotePrefix="1" applyFont="1" applyFill="1" applyBorder="1" applyAlignment="1">
      <alignment horizontal="center" vertical="center" wrapText="1"/>
    </xf>
    <xf numFmtId="3" fontId="22" fillId="0" borderId="3" xfId="3" applyNumberFormat="1" applyFont="1" applyFill="1" applyBorder="1" applyAlignment="1">
      <alignment horizontal="right" vertical="center" wrapText="1"/>
    </xf>
    <xf numFmtId="4" fontId="27" fillId="3" borderId="3" xfId="2" applyNumberFormat="1" applyFont="1" applyFill="1" applyBorder="1" applyAlignment="1">
      <alignment horizontal="right"/>
    </xf>
    <xf numFmtId="4" fontId="37" fillId="5" borderId="3" xfId="3" applyNumberFormat="1" applyFont="1" applyFill="1" applyBorder="1" applyAlignment="1">
      <alignment horizontal="right" vertical="center" wrapText="1"/>
    </xf>
    <xf numFmtId="4" fontId="28" fillId="2" borderId="3" xfId="3" applyNumberFormat="1" applyFont="1" applyFill="1" applyBorder="1" applyAlignment="1">
      <alignment horizontal="right"/>
    </xf>
    <xf numFmtId="3" fontId="28" fillId="0" borderId="3" xfId="3" applyNumberFormat="1" applyFont="1" applyFill="1" applyBorder="1" applyAlignment="1">
      <alignment horizontal="right"/>
    </xf>
    <xf numFmtId="4" fontId="37" fillId="2" borderId="3" xfId="3" quotePrefix="1" applyNumberFormat="1" applyFont="1" applyFill="1" applyBorder="1" applyAlignment="1">
      <alignment horizontal="right" vertical="center" wrapText="1"/>
    </xf>
    <xf numFmtId="4" fontId="37" fillId="2" borderId="3" xfId="3" applyNumberFormat="1" applyFont="1" applyFill="1" applyBorder="1" applyAlignment="1">
      <alignment horizontal="right" vertical="center" wrapText="1"/>
    </xf>
    <xf numFmtId="0" fontId="23" fillId="0" borderId="0" xfId="5" applyFont="1"/>
    <xf numFmtId="0" fontId="1" fillId="0" borderId="0" xfId="5"/>
    <xf numFmtId="0" fontId="24" fillId="0" borderId="0" xfId="5" applyFont="1"/>
    <xf numFmtId="3" fontId="24" fillId="0" borderId="0" xfId="5" applyNumberFormat="1" applyFont="1"/>
    <xf numFmtId="4" fontId="24" fillId="0" borderId="0" xfId="5" applyNumberFormat="1" applyFont="1"/>
    <xf numFmtId="0" fontId="18" fillId="0" borderId="0" xfId="5" applyFont="1" applyAlignment="1">
      <alignment horizontal="center" vertical="center" wrapText="1"/>
    </xf>
    <xf numFmtId="0" fontId="27" fillId="0" borderId="0" xfId="5" applyFont="1" applyAlignment="1">
      <alignment horizontal="center" vertical="center" wrapText="1"/>
    </xf>
    <xf numFmtId="3" fontId="27" fillId="0" borderId="0" xfId="5" applyNumberFormat="1" applyFont="1" applyAlignment="1">
      <alignment horizontal="center" vertical="center" wrapText="1"/>
    </xf>
    <xf numFmtId="4" fontId="28" fillId="0" borderId="0" xfId="5" applyNumberFormat="1" applyFont="1" applyAlignment="1">
      <alignment vertical="center" wrapText="1"/>
    </xf>
    <xf numFmtId="0" fontId="29" fillId="0" borderId="0" xfId="5" applyFont="1" applyAlignment="1">
      <alignment horizontal="center" vertical="center" wrapText="1"/>
    </xf>
    <xf numFmtId="0" fontId="30" fillId="0" borderId="0" xfId="5" applyFont="1" applyAlignment="1">
      <alignment wrapText="1"/>
    </xf>
    <xf numFmtId="3" fontId="30" fillId="0" borderId="0" xfId="5" applyNumberFormat="1" applyFont="1" applyAlignment="1">
      <alignment wrapText="1"/>
    </xf>
    <xf numFmtId="0" fontId="27" fillId="3" borderId="3" xfId="5" applyFont="1" applyFill="1" applyBorder="1" applyAlignment="1">
      <alignment horizontal="center" vertical="center" wrapText="1"/>
    </xf>
    <xf numFmtId="0" fontId="31" fillId="0" borderId="0" xfId="5" applyFont="1"/>
    <xf numFmtId="0" fontId="32" fillId="0" borderId="0" xfId="5" applyFont="1"/>
    <xf numFmtId="3" fontId="27" fillId="3" borderId="3" xfId="5" applyNumberFormat="1" applyFont="1" applyFill="1" applyBorder="1" applyAlignment="1">
      <alignment horizontal="center" vertical="center" wrapText="1"/>
    </xf>
    <xf numFmtId="4" fontId="34" fillId="5" borderId="3" xfId="5" applyNumberFormat="1" applyFont="1" applyFill="1" applyBorder="1" applyAlignment="1">
      <alignment horizontal="right" wrapText="1"/>
    </xf>
    <xf numFmtId="3" fontId="34" fillId="5" borderId="3" xfId="5" applyNumberFormat="1" applyFont="1" applyFill="1" applyBorder="1" applyAlignment="1">
      <alignment horizontal="right" wrapText="1"/>
    </xf>
    <xf numFmtId="0" fontId="27" fillId="0" borderId="1" xfId="5" applyNumberFormat="1" applyFont="1" applyFill="1" applyBorder="1" applyAlignment="1" applyProtection="1">
      <alignment horizontal="center" vertical="center" wrapText="1"/>
    </xf>
    <xf numFmtId="0" fontId="27" fillId="0" borderId="4" xfId="5" applyNumberFormat="1" applyFont="1" applyFill="1" applyBorder="1" applyAlignment="1" applyProtection="1">
      <alignment horizontal="center" vertical="center" wrapText="1"/>
    </xf>
    <xf numFmtId="0" fontId="27" fillId="0" borderId="3" xfId="5" applyFont="1" applyFill="1" applyBorder="1" applyAlignment="1">
      <alignment horizontal="center" vertical="center" wrapText="1"/>
    </xf>
    <xf numFmtId="3" fontId="27" fillId="0" borderId="3" xfId="5" applyNumberFormat="1" applyFont="1" applyFill="1" applyBorder="1" applyAlignment="1">
      <alignment horizontal="center" vertical="center" wrapText="1"/>
    </xf>
    <xf numFmtId="2" fontId="34" fillId="5" borderId="3" xfId="5" applyNumberFormat="1" applyFont="1" applyFill="1" applyBorder="1" applyAlignment="1">
      <alignment horizontal="right" wrapText="1"/>
    </xf>
    <xf numFmtId="1" fontId="34" fillId="5" borderId="3" xfId="5" applyNumberFormat="1" applyFont="1" applyFill="1" applyBorder="1" applyAlignment="1">
      <alignment horizontal="right" wrapText="1"/>
    </xf>
    <xf numFmtId="0" fontId="34" fillId="6" borderId="3" xfId="5" applyFont="1" applyFill="1" applyBorder="1" applyAlignment="1">
      <alignment wrapText="1"/>
    </xf>
    <xf numFmtId="2" fontId="34" fillId="6" borderId="3" xfId="5" applyNumberFormat="1" applyFont="1" applyFill="1" applyBorder="1" applyAlignment="1">
      <alignment horizontal="right" wrapText="1"/>
    </xf>
    <xf numFmtId="3" fontId="34" fillId="6" borderId="3" xfId="5" applyNumberFormat="1" applyFont="1" applyFill="1" applyBorder="1" applyAlignment="1">
      <alignment horizontal="right" wrapText="1"/>
    </xf>
    <xf numFmtId="0" fontId="34" fillId="0" borderId="0" xfId="5" applyFont="1"/>
    <xf numFmtId="0" fontId="21" fillId="0" borderId="0" xfId="5" applyFont="1"/>
    <xf numFmtId="0" fontId="31" fillId="6" borderId="3" xfId="5" applyFont="1" applyFill="1" applyBorder="1" applyAlignment="1">
      <alignment wrapText="1"/>
    </xf>
    <xf numFmtId="0" fontId="35" fillId="0" borderId="0" xfId="5" applyFont="1"/>
    <xf numFmtId="0" fontId="36" fillId="0" borderId="0" xfId="5" applyFont="1"/>
    <xf numFmtId="0" fontId="31" fillId="7" borderId="3" xfId="5" applyFont="1" applyFill="1" applyBorder="1" applyAlignment="1">
      <alignment horizontal="right" wrapText="1"/>
    </xf>
    <xf numFmtId="3" fontId="31" fillId="7" borderId="3" xfId="5" applyNumberFormat="1" applyFont="1" applyFill="1" applyBorder="1" applyAlignment="1">
      <alignment horizontal="right" wrapText="1"/>
    </xf>
    <xf numFmtId="0" fontId="37" fillId="0" borderId="3" xfId="5" applyFont="1" applyFill="1" applyBorder="1" applyAlignment="1">
      <alignment horizontal="left" wrapText="1"/>
    </xf>
    <xf numFmtId="0" fontId="34" fillId="0" borderId="3" xfId="5" applyFont="1" applyFill="1" applyBorder="1" applyAlignment="1">
      <alignment horizontal="right" wrapText="1"/>
    </xf>
    <xf numFmtId="3" fontId="34" fillId="0" borderId="3" xfId="5" applyNumberFormat="1" applyFont="1" applyFill="1" applyBorder="1" applyAlignment="1">
      <alignment horizontal="right" wrapText="1"/>
    </xf>
    <xf numFmtId="0" fontId="22" fillId="0" borderId="3" xfId="5" quotePrefix="1" applyFont="1" applyFill="1" applyBorder="1" applyAlignment="1">
      <alignment horizontal="left"/>
    </xf>
    <xf numFmtId="3" fontId="31" fillId="0" borderId="3" xfId="5" applyNumberFormat="1" applyFont="1" applyFill="1" applyBorder="1" applyAlignment="1">
      <alignment horizontal="right" wrapText="1"/>
    </xf>
    <xf numFmtId="2" fontId="31" fillId="0" borderId="3" xfId="5" applyNumberFormat="1" applyFont="1" applyFill="1" applyBorder="1" applyAlignment="1">
      <alignment horizontal="right" wrapText="1"/>
    </xf>
    <xf numFmtId="0" fontId="34" fillId="6" borderId="3" xfId="5" applyFont="1" applyFill="1" applyBorder="1" applyAlignment="1">
      <alignment horizontal="left" wrapText="1"/>
    </xf>
    <xf numFmtId="4" fontId="31" fillId="6" borderId="3" xfId="5" applyNumberFormat="1" applyFont="1" applyFill="1" applyBorder="1" applyAlignment="1">
      <alignment horizontal="right" wrapText="1"/>
    </xf>
    <xf numFmtId="3" fontId="31" fillId="6" borderId="3" xfId="5" applyNumberFormat="1" applyFont="1" applyFill="1" applyBorder="1" applyAlignment="1">
      <alignment horizontal="right" wrapText="1"/>
    </xf>
    <xf numFmtId="0" fontId="34" fillId="0" borderId="0" xfId="5" applyFont="1" applyAlignment="1">
      <alignment horizontal="left"/>
    </xf>
    <xf numFmtId="0" fontId="21" fillId="0" borderId="0" xfId="5" applyFont="1" applyAlignment="1">
      <alignment horizontal="left"/>
    </xf>
    <xf numFmtId="0" fontId="31" fillId="6" borderId="3" xfId="5" applyFont="1" applyFill="1" applyBorder="1" applyAlignment="1">
      <alignment horizontal="left" wrapText="1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4" fontId="34" fillId="7" borderId="3" xfId="5" applyNumberFormat="1" applyFont="1" applyFill="1" applyBorder="1" applyAlignment="1">
      <alignment horizontal="right" wrapText="1"/>
    </xf>
    <xf numFmtId="0" fontId="37" fillId="0" borderId="3" xfId="5" quotePrefix="1" applyFont="1" applyFill="1" applyBorder="1" applyAlignment="1">
      <alignment horizontal="left"/>
    </xf>
    <xf numFmtId="4" fontId="37" fillId="0" borderId="3" xfId="5" applyNumberFormat="1" applyFont="1" applyFill="1" applyBorder="1" applyAlignment="1">
      <alignment horizontal="right" wrapText="1"/>
    </xf>
    <xf numFmtId="3" fontId="37" fillId="0" borderId="3" xfId="5" applyNumberFormat="1" applyFont="1" applyFill="1" applyBorder="1" applyAlignment="1">
      <alignment horizontal="right" wrapText="1"/>
    </xf>
    <xf numFmtId="4" fontId="22" fillId="0" borderId="3" xfId="5" applyNumberFormat="1" applyFont="1" applyFill="1" applyBorder="1" applyAlignment="1">
      <alignment horizontal="right" wrapText="1"/>
    </xf>
    <xf numFmtId="3" fontId="22" fillId="0" borderId="3" xfId="5" applyNumberFormat="1" applyFont="1" applyFill="1" applyBorder="1" applyAlignment="1">
      <alignment horizontal="right" wrapText="1"/>
    </xf>
    <xf numFmtId="0" fontId="22" fillId="0" borderId="3" xfId="5" quotePrefix="1" applyFont="1" applyFill="1" applyBorder="1" applyAlignment="1">
      <alignment horizontal="left" vertical="center"/>
    </xf>
    <xf numFmtId="0" fontId="22" fillId="0" borderId="3" xfId="5" quotePrefix="1" applyFont="1" applyFill="1" applyBorder="1" applyAlignment="1">
      <alignment horizontal="left" vertical="center" wrapText="1"/>
    </xf>
    <xf numFmtId="0" fontId="22" fillId="0" borderId="3" xfId="5" quotePrefix="1" applyFont="1" applyFill="1" applyBorder="1" applyAlignment="1">
      <alignment horizontal="left" wrapText="1"/>
    </xf>
    <xf numFmtId="0" fontId="37" fillId="0" borderId="3" xfId="5" applyFont="1" applyFill="1" applyBorder="1" applyAlignment="1">
      <alignment horizontal="left"/>
    </xf>
    <xf numFmtId="0" fontId="37" fillId="0" borderId="3" xfId="5" applyFont="1" applyFill="1" applyBorder="1" applyAlignment="1">
      <alignment wrapText="1"/>
    </xf>
    <xf numFmtId="0" fontId="22" fillId="0" borderId="3" xfId="5" applyFont="1" applyFill="1" applyBorder="1" applyAlignment="1">
      <alignment horizontal="left" wrapText="1"/>
    </xf>
    <xf numFmtId="0" fontId="22" fillId="0" borderId="3" xfId="5" applyFont="1" applyFill="1" applyBorder="1" applyAlignment="1">
      <alignment wrapText="1"/>
    </xf>
    <xf numFmtId="0" fontId="34" fillId="5" borderId="3" xfId="5" applyFont="1" applyFill="1" applyBorder="1" applyAlignment="1">
      <alignment wrapText="1"/>
    </xf>
    <xf numFmtId="0" fontId="37" fillId="5" borderId="3" xfId="5" applyFont="1" applyFill="1" applyBorder="1" applyAlignment="1">
      <alignment wrapText="1"/>
    </xf>
    <xf numFmtId="0" fontId="31" fillId="5" borderId="3" xfId="5" applyFont="1" applyFill="1" applyBorder="1" applyAlignment="1">
      <alignment wrapText="1"/>
    </xf>
    <xf numFmtId="4" fontId="34" fillId="0" borderId="3" xfId="5" applyNumberFormat="1" applyFont="1" applyFill="1" applyBorder="1" applyAlignment="1">
      <alignment horizontal="right" wrapText="1"/>
    </xf>
    <xf numFmtId="4" fontId="31" fillId="0" borderId="3" xfId="5" applyNumberFormat="1" applyFont="1" applyFill="1" applyBorder="1" applyAlignment="1">
      <alignment horizontal="right" wrapText="1"/>
    </xf>
    <xf numFmtId="0" fontId="22" fillId="0" borderId="1" xfId="5" quotePrefix="1" applyFont="1" applyFill="1" applyBorder="1" applyAlignment="1">
      <alignment horizontal="left"/>
    </xf>
    <xf numFmtId="0" fontId="37" fillId="6" borderId="3" xfId="5" applyFont="1" applyFill="1" applyBorder="1" applyAlignment="1">
      <alignment wrapText="1"/>
    </xf>
    <xf numFmtId="4" fontId="34" fillId="6" borderId="3" xfId="5" applyNumberFormat="1" applyFont="1" applyFill="1" applyBorder="1" applyAlignment="1">
      <alignment horizontal="right" wrapText="1"/>
    </xf>
    <xf numFmtId="3" fontId="34" fillId="7" borderId="3" xfId="5" applyNumberFormat="1" applyFont="1" applyFill="1" applyBorder="1" applyAlignment="1">
      <alignment horizontal="right" wrapText="1"/>
    </xf>
    <xf numFmtId="0" fontId="31" fillId="8" borderId="3" xfId="5" applyFont="1" applyFill="1" applyBorder="1" applyAlignment="1">
      <alignment horizontal="left" wrapText="1"/>
    </xf>
    <xf numFmtId="0" fontId="22" fillId="2" borderId="3" xfId="5" quotePrefix="1" applyFont="1" applyFill="1" applyBorder="1" applyAlignment="1">
      <alignment horizontal="left"/>
    </xf>
    <xf numFmtId="0" fontId="35" fillId="0" borderId="0" xfId="5" applyFont="1" applyFill="1"/>
    <xf numFmtId="0" fontId="36" fillId="0" borderId="0" xfId="5" applyFont="1" applyFill="1"/>
    <xf numFmtId="0" fontId="37" fillId="0" borderId="3" xfId="5" quotePrefix="1" applyFont="1" applyFill="1" applyBorder="1" applyAlignment="1">
      <alignment horizontal="left" wrapText="1"/>
    </xf>
    <xf numFmtId="0" fontId="31" fillId="0" borderId="0" xfId="5" applyFont="1" applyFill="1"/>
    <xf numFmtId="0" fontId="1" fillId="0" borderId="0" xfId="5" applyFill="1"/>
    <xf numFmtId="4" fontId="34" fillId="6" borderId="3" xfId="5" applyNumberFormat="1" applyFont="1" applyFill="1" applyBorder="1" applyAlignment="1"/>
    <xf numFmtId="4" fontId="34" fillId="7" borderId="3" xfId="5" applyNumberFormat="1" applyFont="1" applyFill="1" applyBorder="1" applyAlignment="1"/>
    <xf numFmtId="4" fontId="34" fillId="0" borderId="3" xfId="5" applyNumberFormat="1" applyFont="1" applyBorder="1" applyAlignment="1"/>
    <xf numFmtId="4" fontId="31" fillId="0" borderId="3" xfId="5" applyNumberFormat="1" applyFont="1" applyBorder="1" applyAlignment="1"/>
    <xf numFmtId="0" fontId="38" fillId="0" borderId="0" xfId="5" applyFont="1" applyAlignment="1"/>
    <xf numFmtId="0" fontId="31" fillId="0" borderId="0" xfId="5" applyFont="1" applyAlignment="1"/>
    <xf numFmtId="3" fontId="31" fillId="0" borderId="0" xfId="5" applyNumberFormat="1" applyFont="1" applyAlignment="1"/>
    <xf numFmtId="4" fontId="31" fillId="0" borderId="0" xfId="5" applyNumberFormat="1" applyFont="1" applyAlignment="1"/>
    <xf numFmtId="0" fontId="30" fillId="0" borderId="0" xfId="5" applyFont="1" applyFill="1"/>
    <xf numFmtId="0" fontId="38" fillId="0" borderId="0" xfId="5" applyFont="1"/>
    <xf numFmtId="3" fontId="31" fillId="0" borderId="0" xfId="5" applyNumberFormat="1" applyFont="1"/>
    <xf numFmtId="4" fontId="31" fillId="0" borderId="0" xfId="5" applyNumberFormat="1" applyFont="1"/>
    <xf numFmtId="0" fontId="30" fillId="0" borderId="0" xfId="5" applyFont="1" applyAlignment="1">
      <alignment horizontal="center" vertical="center" wrapText="1"/>
    </xf>
    <xf numFmtId="3" fontId="22" fillId="2" borderId="3" xfId="3" applyNumberFormat="1" applyFont="1" applyFill="1" applyBorder="1" applyAlignment="1">
      <alignment horizontal="right" vertical="center" wrapText="1"/>
    </xf>
    <xf numFmtId="4" fontId="31" fillId="7" borderId="3" xfId="5" applyNumberFormat="1" applyFont="1" applyFill="1" applyBorder="1" applyAlignment="1">
      <alignment horizontal="right" wrapText="1"/>
    </xf>
    <xf numFmtId="4" fontId="31" fillId="5" borderId="3" xfId="5" applyNumberFormat="1" applyFont="1" applyFill="1" applyBorder="1" applyAlignment="1">
      <alignment horizontal="right" wrapText="1"/>
    </xf>
    <xf numFmtId="4" fontId="22" fillId="2" borderId="3" xfId="3" applyNumberFormat="1" applyFont="1" applyFill="1" applyBorder="1" applyAlignment="1">
      <alignment horizontal="right"/>
    </xf>
    <xf numFmtId="4" fontId="22" fillId="2" borderId="3" xfId="3" quotePrefix="1" applyNumberFormat="1" applyFont="1" applyFill="1" applyBorder="1" applyAlignment="1">
      <alignment horizontal="right" vertical="center" wrapText="1"/>
    </xf>
    <xf numFmtId="0" fontId="47" fillId="0" borderId="0" xfId="2" applyFont="1" applyFill="1"/>
    <xf numFmtId="3" fontId="28" fillId="0" borderId="3" xfId="2" applyNumberFormat="1" applyFont="1" applyFill="1" applyBorder="1" applyAlignment="1">
      <alignment horizontal="right"/>
    </xf>
    <xf numFmtId="3" fontId="37" fillId="0" borderId="3" xfId="3" applyNumberFormat="1" applyFont="1" applyFill="1" applyBorder="1" applyAlignment="1">
      <alignment horizontal="right" vertical="center" wrapText="1"/>
    </xf>
    <xf numFmtId="3" fontId="37" fillId="0" borderId="3" xfId="3" applyNumberFormat="1" applyFont="1" applyFill="1" applyBorder="1" applyAlignment="1">
      <alignment horizontal="right" wrapText="1"/>
    </xf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46" fillId="0" borderId="0" xfId="0" applyFont="1" applyAlignment="1">
      <alignment horizontal="center"/>
    </xf>
    <xf numFmtId="0" fontId="37" fillId="4" borderId="1" xfId="2" applyFont="1" applyFill="1" applyBorder="1" applyAlignment="1">
      <alignment horizontal="left" vertical="center" wrapText="1"/>
    </xf>
    <xf numFmtId="0" fontId="37" fillId="4" borderId="2" xfId="2" applyFont="1" applyFill="1" applyBorder="1" applyAlignment="1">
      <alignment horizontal="left" vertical="center" wrapText="1"/>
    </xf>
    <xf numFmtId="0" fontId="37" fillId="4" borderId="4" xfId="2" applyFont="1" applyFill="1" applyBorder="1" applyAlignment="1">
      <alignment horizontal="left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37" fillId="3" borderId="1" xfId="2" quotePrefix="1" applyFont="1" applyFill="1" applyBorder="1" applyAlignment="1">
      <alignment horizontal="left" vertical="center" wrapText="1"/>
    </xf>
    <xf numFmtId="0" fontId="22" fillId="3" borderId="2" xfId="2" applyFont="1" applyFill="1" applyBorder="1" applyAlignment="1">
      <alignment vertical="center" wrapText="1"/>
    </xf>
    <xf numFmtId="0" fontId="29" fillId="0" borderId="0" xfId="2" applyFont="1" applyAlignment="1">
      <alignment horizontal="center" vertical="center" wrapText="1"/>
    </xf>
    <xf numFmtId="0" fontId="44" fillId="0" borderId="0" xfId="2" applyFont="1" applyAlignment="1">
      <alignment wrapText="1"/>
    </xf>
    <xf numFmtId="0" fontId="27" fillId="0" borderId="1" xfId="2" quotePrefix="1" applyFont="1" applyBorder="1" applyAlignment="1">
      <alignment horizontal="center" vertical="center" wrapText="1"/>
    </xf>
    <xf numFmtId="0" fontId="27" fillId="0" borderId="2" xfId="2" quotePrefix="1" applyFont="1" applyBorder="1" applyAlignment="1">
      <alignment horizontal="center" vertical="center" wrapText="1"/>
    </xf>
    <xf numFmtId="0" fontId="27" fillId="0" borderId="4" xfId="2" quotePrefix="1" applyFont="1" applyBorder="1" applyAlignment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12" fillId="0" borderId="1" xfId="3" quotePrefix="1" applyFont="1" applyBorder="1" applyAlignment="1">
      <alignment horizontal="center" vertical="center" wrapText="1"/>
    </xf>
    <xf numFmtId="0" fontId="12" fillId="0" borderId="2" xfId="3" quotePrefix="1" applyFont="1" applyBorder="1" applyAlignment="1">
      <alignment horizontal="center" vertical="center" wrapText="1"/>
    </xf>
    <xf numFmtId="0" fontId="39" fillId="0" borderId="2" xfId="2" applyFont="1" applyBorder="1" applyAlignment="1">
      <alignment horizontal="left" vertical="center" wrapText="1"/>
    </xf>
    <xf numFmtId="0" fontId="39" fillId="0" borderId="4" xfId="2" applyFont="1" applyBorder="1" applyAlignment="1">
      <alignment horizontal="left" vertical="center" wrapText="1"/>
    </xf>
    <xf numFmtId="0" fontId="40" fillId="0" borderId="3" xfId="3" quotePrefix="1" applyFont="1" applyBorder="1" applyAlignment="1">
      <alignment horizontal="center" vertical="center" wrapText="1"/>
    </xf>
    <xf numFmtId="0" fontId="37" fillId="3" borderId="1" xfId="2" applyFont="1" applyFill="1" applyBorder="1" applyAlignment="1">
      <alignment horizontal="left" vertical="center" wrapText="1"/>
    </xf>
    <xf numFmtId="0" fontId="37" fillId="3" borderId="2" xfId="2" applyFont="1" applyFill="1" applyBorder="1" applyAlignment="1">
      <alignment horizontal="left" vertical="center" wrapText="1"/>
    </xf>
    <xf numFmtId="0" fontId="37" fillId="3" borderId="4" xfId="2" applyFont="1" applyFill="1" applyBorder="1" applyAlignment="1">
      <alignment horizontal="left" vertical="center" wrapText="1"/>
    </xf>
    <xf numFmtId="0" fontId="26" fillId="0" borderId="0" xfId="2" applyFont="1" applyAlignment="1">
      <alignment horizontal="center" vertical="center" wrapText="1"/>
    </xf>
    <xf numFmtId="0" fontId="22" fillId="3" borderId="2" xfId="2" applyFont="1" applyFill="1" applyBorder="1" applyAlignment="1">
      <alignment vertical="center"/>
    </xf>
    <xf numFmtId="0" fontId="37" fillId="0" borderId="1" xfId="2" quotePrefix="1" applyFont="1" applyBorder="1" applyAlignment="1">
      <alignment horizontal="left" vertical="center"/>
    </xf>
    <xf numFmtId="0" fontId="22" fillId="0" borderId="2" xfId="2" applyFont="1" applyBorder="1" applyAlignment="1">
      <alignment vertical="center"/>
    </xf>
    <xf numFmtId="0" fontId="37" fillId="0" borderId="1" xfId="2" applyFont="1" applyBorder="1" applyAlignment="1">
      <alignment horizontal="left" vertical="center" wrapText="1"/>
    </xf>
    <xf numFmtId="0" fontId="22" fillId="0" borderId="2" xfId="2" applyFont="1" applyBorder="1" applyAlignment="1">
      <alignment vertical="center" wrapText="1"/>
    </xf>
    <xf numFmtId="0" fontId="37" fillId="0" borderId="1" xfId="2" quotePrefix="1" applyFont="1" applyBorder="1" applyAlignment="1">
      <alignment horizontal="left" vertical="center" wrapText="1"/>
    </xf>
    <xf numFmtId="0" fontId="27" fillId="0" borderId="1" xfId="3" quotePrefix="1" applyFont="1" applyBorder="1" applyAlignment="1">
      <alignment horizontal="center" vertical="center" wrapText="1"/>
    </xf>
    <xf numFmtId="0" fontId="27" fillId="0" borderId="2" xfId="3" quotePrefix="1" applyFont="1" applyBorder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34" fillId="5" borderId="1" xfId="5" applyFont="1" applyFill="1" applyBorder="1" applyAlignment="1">
      <alignment horizontal="left" wrapText="1"/>
    </xf>
    <xf numFmtId="0" fontId="34" fillId="5" borderId="4" xfId="5" applyFont="1" applyFill="1" applyBorder="1" applyAlignment="1">
      <alignment horizontal="left" wrapText="1"/>
    </xf>
    <xf numFmtId="0" fontId="29" fillId="0" borderId="0" xfId="5" applyFont="1" applyAlignment="1">
      <alignment horizontal="center" vertical="center" wrapText="1"/>
    </xf>
    <xf numFmtId="0" fontId="30" fillId="0" borderId="0" xfId="5" applyFont="1" applyAlignment="1">
      <alignment wrapText="1"/>
    </xf>
    <xf numFmtId="0" fontId="27" fillId="3" borderId="1" xfId="5" applyNumberFormat="1" applyFont="1" applyFill="1" applyBorder="1" applyAlignment="1" applyProtection="1">
      <alignment horizontal="center" vertical="center" wrapText="1"/>
    </xf>
    <xf numFmtId="0" fontId="27" fillId="3" borderId="4" xfId="5" applyNumberFormat="1" applyFont="1" applyFill="1" applyBorder="1" applyAlignment="1" applyProtection="1">
      <alignment horizontal="center" vertical="center" wrapText="1"/>
    </xf>
    <xf numFmtId="0" fontId="33" fillId="5" borderId="1" xfId="5" applyFont="1" applyFill="1" applyBorder="1" applyAlignment="1">
      <alignment horizontal="left" wrapText="1"/>
    </xf>
    <xf numFmtId="0" fontId="33" fillId="5" borderId="4" xfId="5" applyFont="1" applyFill="1" applyBorder="1" applyAlignment="1">
      <alignment horizontal="left" wrapText="1"/>
    </xf>
    <xf numFmtId="0" fontId="34" fillId="7" borderId="1" xfId="5" applyFont="1" applyFill="1" applyBorder="1" applyAlignment="1">
      <alignment horizontal="left" wrapText="1"/>
    </xf>
    <xf numFmtId="0" fontId="34" fillId="7" borderId="4" xfId="5" applyFont="1" applyFill="1" applyBorder="1" applyAlignment="1">
      <alignment horizontal="left" wrapText="1"/>
    </xf>
    <xf numFmtId="0" fontId="34" fillId="5" borderId="3" xfId="5" applyFont="1" applyFill="1" applyBorder="1" applyAlignment="1">
      <alignment horizontal="left" wrapText="1"/>
    </xf>
    <xf numFmtId="0" fontId="34" fillId="7" borderId="3" xfId="5" applyFont="1" applyFill="1" applyBorder="1" applyAlignment="1">
      <alignment horizontal="left" wrapText="1"/>
    </xf>
    <xf numFmtId="0" fontId="34" fillId="7" borderId="3" xfId="5" applyFont="1" applyFill="1" applyBorder="1" applyAlignment="1">
      <alignment wrapText="1"/>
    </xf>
    <xf numFmtId="0" fontId="34" fillId="7" borderId="3" xfId="6" applyFont="1" applyFill="1" applyBorder="1" applyAlignment="1">
      <alignment horizontal="left" wrapText="1"/>
    </xf>
    <xf numFmtId="0" fontId="34" fillId="6" borderId="3" xfId="6" applyFont="1" applyFill="1" applyBorder="1" applyAlignment="1">
      <alignment horizontal="left" wrapText="1"/>
    </xf>
  </cellXfs>
  <cellStyles count="7">
    <cellStyle name="Normalno" xfId="0" builtinId="0"/>
    <cellStyle name="Normalno 2" xfId="1"/>
    <cellStyle name="Normalno 2 2" xfId="3"/>
    <cellStyle name="Normalno 3" xfId="2"/>
    <cellStyle name="Normalno 4" xfId="4"/>
    <cellStyle name="Normalno 4 2" xfId="6"/>
    <cellStyle name="Normalno 5" xfId="5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A9" sqref="A9:E9"/>
    </sheetView>
  </sheetViews>
  <sheetFormatPr defaultColWidth="8.85546875" defaultRowHeight="15" x14ac:dyDescent="0.25"/>
  <cols>
    <col min="1" max="1" width="12" style="1" customWidth="1"/>
    <col min="2" max="4" width="8.85546875" style="1"/>
    <col min="5" max="5" width="34.140625" style="1" customWidth="1"/>
    <col min="6" max="6" width="23" style="1" customWidth="1"/>
    <col min="7" max="7" width="23.85546875" style="1" customWidth="1"/>
    <col min="8" max="8" width="22.5703125" style="1" customWidth="1"/>
    <col min="9" max="10" width="25.28515625" style="1" customWidth="1"/>
    <col min="11" max="16384" width="8.85546875" style="1"/>
  </cols>
  <sheetData>
    <row r="1" spans="1:8" x14ac:dyDescent="0.25">
      <c r="A1" s="94" t="s">
        <v>53</v>
      </c>
      <c r="B1" s="95"/>
    </row>
    <row r="2" spans="1:8" x14ac:dyDescent="0.25">
      <c r="A2" s="212" t="s">
        <v>108</v>
      </c>
      <c r="B2" s="212"/>
    </row>
    <row r="3" spans="1:8" x14ac:dyDescent="0.25">
      <c r="A3" s="210" t="s">
        <v>176</v>
      </c>
      <c r="B3" s="210"/>
      <c r="C3" s="210"/>
      <c r="D3" s="210"/>
    </row>
    <row r="4" spans="1:8" x14ac:dyDescent="0.25">
      <c r="A4" s="211" t="s">
        <v>177</v>
      </c>
      <c r="B4" s="211"/>
      <c r="C4" s="211"/>
      <c r="D4" s="96"/>
    </row>
    <row r="5" spans="1:8" x14ac:dyDescent="0.25">
      <c r="A5" s="24" t="s">
        <v>178</v>
      </c>
    </row>
    <row r="6" spans="1:8" s="25" customFormat="1" ht="34.5" customHeight="1" x14ac:dyDescent="0.3">
      <c r="A6" s="224" t="s">
        <v>115</v>
      </c>
      <c r="B6" s="224"/>
      <c r="C6" s="224"/>
      <c r="D6" s="224"/>
      <c r="E6" s="224"/>
      <c r="F6" s="224"/>
      <c r="G6" s="224"/>
      <c r="H6" s="224"/>
    </row>
    <row r="7" spans="1:8" s="2" customFormat="1" ht="20.25" customHeight="1" x14ac:dyDescent="0.25">
      <c r="A7" s="225" t="s">
        <v>0</v>
      </c>
      <c r="B7" s="225"/>
      <c r="C7" s="225"/>
      <c r="D7" s="225"/>
      <c r="E7" s="225"/>
      <c r="F7" s="225"/>
      <c r="G7" s="225"/>
      <c r="H7" s="226"/>
    </row>
    <row r="8" spans="1:8" s="2" customFormat="1" ht="8.25" customHeight="1" x14ac:dyDescent="0.25">
      <c r="A8" s="3"/>
      <c r="B8" s="3"/>
      <c r="C8" s="3"/>
      <c r="D8" s="3"/>
      <c r="E8" s="3"/>
      <c r="F8" s="3"/>
      <c r="G8" s="3"/>
      <c r="H8" s="4"/>
    </row>
    <row r="9" spans="1:8" s="2" customFormat="1" ht="30.75" customHeight="1" x14ac:dyDescent="0.25">
      <c r="A9" s="227" t="s">
        <v>12</v>
      </c>
      <c r="B9" s="228"/>
      <c r="C9" s="228"/>
      <c r="D9" s="228"/>
      <c r="E9" s="228"/>
      <c r="F9" s="102" t="s">
        <v>54</v>
      </c>
      <c r="G9" s="103" t="s">
        <v>117</v>
      </c>
      <c r="H9" s="30" t="s">
        <v>116</v>
      </c>
    </row>
    <row r="10" spans="1:8" s="6" customFormat="1" ht="12" customHeight="1" x14ac:dyDescent="0.25">
      <c r="A10" s="216">
        <v>1</v>
      </c>
      <c r="B10" s="216"/>
      <c r="C10" s="216"/>
      <c r="D10" s="216"/>
      <c r="E10" s="216"/>
      <c r="F10" s="22">
        <v>2</v>
      </c>
      <c r="G10" s="22">
        <v>3</v>
      </c>
      <c r="H10" s="22">
        <v>4</v>
      </c>
    </row>
    <row r="11" spans="1:8" s="2" customFormat="1" x14ac:dyDescent="0.25">
      <c r="A11" s="232" t="s">
        <v>3</v>
      </c>
      <c r="B11" s="218"/>
      <c r="C11" s="218"/>
      <c r="D11" s="218"/>
      <c r="E11" s="236"/>
      <c r="F11" s="105">
        <f>F12+F13</f>
        <v>1753975.75</v>
      </c>
      <c r="G11" s="105">
        <f>G12+G13</f>
        <v>1915594.59</v>
      </c>
      <c r="H11" s="72">
        <f>G11-F11</f>
        <v>161618.84000000008</v>
      </c>
    </row>
    <row r="12" spans="1:8" s="2" customFormat="1" x14ac:dyDescent="0.25">
      <c r="A12" s="239" t="s">
        <v>1</v>
      </c>
      <c r="B12" s="240"/>
      <c r="C12" s="240"/>
      <c r="D12" s="240"/>
      <c r="E12" s="238"/>
      <c r="F12" s="73">
        <v>1753975.75</v>
      </c>
      <c r="G12" s="73">
        <v>1915594.59</v>
      </c>
      <c r="H12" s="207">
        <f t="shared" ref="H12:H17" si="0">G12-F12</f>
        <v>161618.84000000008</v>
      </c>
    </row>
    <row r="13" spans="1:8" s="2" customFormat="1" x14ac:dyDescent="0.25">
      <c r="A13" s="237" t="s">
        <v>2</v>
      </c>
      <c r="B13" s="238"/>
      <c r="C13" s="238"/>
      <c r="D13" s="238"/>
      <c r="E13" s="238"/>
      <c r="F13" s="73">
        <v>0</v>
      </c>
      <c r="G13" s="73">
        <v>0</v>
      </c>
      <c r="H13" s="207">
        <f t="shared" si="0"/>
        <v>0</v>
      </c>
    </row>
    <row r="14" spans="1:8" s="2" customFormat="1" x14ac:dyDescent="0.25">
      <c r="A14" s="74" t="s">
        <v>6</v>
      </c>
      <c r="B14" s="75"/>
      <c r="C14" s="75"/>
      <c r="D14" s="75"/>
      <c r="E14" s="75"/>
      <c r="F14" s="105">
        <f>F15+F16</f>
        <v>1757155.75</v>
      </c>
      <c r="G14" s="105">
        <f t="shared" ref="G14" si="1">G15+G16</f>
        <v>1923247.06</v>
      </c>
      <c r="H14" s="72">
        <f t="shared" si="0"/>
        <v>166091.31000000006</v>
      </c>
    </row>
    <row r="15" spans="1:8" s="2" customFormat="1" x14ac:dyDescent="0.25">
      <c r="A15" s="241" t="s">
        <v>4</v>
      </c>
      <c r="B15" s="240"/>
      <c r="C15" s="240"/>
      <c r="D15" s="240"/>
      <c r="E15" s="240"/>
      <c r="F15" s="73">
        <v>1722655.75</v>
      </c>
      <c r="G15" s="73">
        <v>1888287.06</v>
      </c>
      <c r="H15" s="207">
        <f t="shared" si="0"/>
        <v>165631.31000000006</v>
      </c>
    </row>
    <row r="16" spans="1:8" s="2" customFormat="1" x14ac:dyDescent="0.25">
      <c r="A16" s="237" t="s">
        <v>5</v>
      </c>
      <c r="B16" s="238"/>
      <c r="C16" s="238"/>
      <c r="D16" s="238"/>
      <c r="E16" s="238"/>
      <c r="F16" s="73">
        <v>34500</v>
      </c>
      <c r="G16" s="73">
        <v>34960</v>
      </c>
      <c r="H16" s="207">
        <f t="shared" si="0"/>
        <v>460</v>
      </c>
    </row>
    <row r="17" spans="1:10" s="2" customFormat="1" x14ac:dyDescent="0.25">
      <c r="A17" s="217" t="s">
        <v>7</v>
      </c>
      <c r="B17" s="218"/>
      <c r="C17" s="218"/>
      <c r="D17" s="218"/>
      <c r="E17" s="218"/>
      <c r="F17" s="72">
        <f t="shared" ref="F17" si="2">F11-F14</f>
        <v>-3180</v>
      </c>
      <c r="G17" s="72"/>
      <c r="H17" s="72">
        <f t="shared" si="0"/>
        <v>3180</v>
      </c>
    </row>
    <row r="18" spans="1:10" s="2" customFormat="1" ht="18" x14ac:dyDescent="0.25">
      <c r="A18" s="76"/>
      <c r="B18" s="77"/>
      <c r="C18" s="77"/>
      <c r="D18" s="77"/>
      <c r="E18" s="77"/>
      <c r="F18" s="78"/>
      <c r="G18" s="78"/>
      <c r="H18" s="78"/>
    </row>
    <row r="19" spans="1:10" s="2" customFormat="1" ht="18" customHeight="1" x14ac:dyDescent="0.25">
      <c r="A19" s="219" t="s">
        <v>13</v>
      </c>
      <c r="B19" s="220"/>
      <c r="C19" s="220"/>
      <c r="D19" s="220"/>
      <c r="E19" s="220"/>
      <c r="F19" s="220"/>
      <c r="G19" s="220"/>
      <c r="H19" s="220"/>
    </row>
    <row r="20" spans="1:10" s="2" customFormat="1" ht="8.25" customHeight="1" x14ac:dyDescent="0.25">
      <c r="A20" s="76"/>
      <c r="B20" s="77"/>
      <c r="C20" s="77"/>
      <c r="D20" s="77"/>
      <c r="E20" s="77"/>
      <c r="F20" s="78"/>
      <c r="G20" s="78"/>
      <c r="H20" s="78"/>
    </row>
    <row r="21" spans="1:10" s="2" customFormat="1" ht="22.5" customHeight="1" x14ac:dyDescent="0.35">
      <c r="A21" s="242" t="s">
        <v>12</v>
      </c>
      <c r="B21" s="243"/>
      <c r="C21" s="243"/>
      <c r="D21" s="243"/>
      <c r="E21" s="243"/>
      <c r="F21" s="102" t="s">
        <v>54</v>
      </c>
      <c r="G21" s="103" t="s">
        <v>117</v>
      </c>
      <c r="H21" s="30" t="s">
        <v>116</v>
      </c>
      <c r="J21" s="206"/>
    </row>
    <row r="22" spans="1:10" s="6" customFormat="1" ht="12" customHeight="1" x14ac:dyDescent="0.25">
      <c r="A22" s="216">
        <v>1</v>
      </c>
      <c r="B22" s="216"/>
      <c r="C22" s="216"/>
      <c r="D22" s="216"/>
      <c r="E22" s="216"/>
      <c r="F22" s="22">
        <v>2</v>
      </c>
      <c r="G22" s="22">
        <v>3</v>
      </c>
      <c r="H22" s="22">
        <v>4</v>
      </c>
    </row>
    <row r="23" spans="1:10" s="2" customFormat="1" x14ac:dyDescent="0.25">
      <c r="A23" s="237" t="s">
        <v>8</v>
      </c>
      <c r="B23" s="238"/>
      <c r="C23" s="238"/>
      <c r="D23" s="238"/>
      <c r="E23" s="238"/>
      <c r="F23" s="80">
        <v>0</v>
      </c>
      <c r="G23" s="80"/>
      <c r="H23" s="80">
        <f>G23-F23</f>
        <v>0</v>
      </c>
    </row>
    <row r="24" spans="1:10" s="2" customFormat="1" x14ac:dyDescent="0.25">
      <c r="A24" s="237" t="s">
        <v>9</v>
      </c>
      <c r="B24" s="238"/>
      <c r="C24" s="238"/>
      <c r="D24" s="238"/>
      <c r="E24" s="238"/>
      <c r="F24" s="80">
        <v>0</v>
      </c>
      <c r="G24" s="80"/>
      <c r="H24" s="80">
        <f t="shared" ref="H24:H26" si="3">G24-F24</f>
        <v>0</v>
      </c>
    </row>
    <row r="25" spans="1:10" s="2" customFormat="1" x14ac:dyDescent="0.25">
      <c r="A25" s="217" t="s">
        <v>10</v>
      </c>
      <c r="B25" s="218"/>
      <c r="C25" s="218"/>
      <c r="D25" s="218"/>
      <c r="E25" s="218"/>
      <c r="F25" s="72">
        <f t="shared" ref="F25" si="4">F23-F24</f>
        <v>0</v>
      </c>
      <c r="G25" s="72"/>
      <c r="H25" s="72">
        <f t="shared" si="3"/>
        <v>0</v>
      </c>
    </row>
    <row r="26" spans="1:10" s="2" customFormat="1" x14ac:dyDescent="0.25">
      <c r="A26" s="217" t="s">
        <v>11</v>
      </c>
      <c r="B26" s="218"/>
      <c r="C26" s="218"/>
      <c r="D26" s="218"/>
      <c r="E26" s="218"/>
      <c r="F26" s="72">
        <f t="shared" ref="F26" si="5">F17+F25</f>
        <v>-3180</v>
      </c>
      <c r="G26" s="72"/>
      <c r="H26" s="72">
        <f t="shared" si="3"/>
        <v>3180</v>
      </c>
    </row>
    <row r="27" spans="1:10" s="2" customFormat="1" ht="18" x14ac:dyDescent="0.25">
      <c r="A27" s="81"/>
      <c r="B27" s="77"/>
      <c r="C27" s="77"/>
      <c r="D27" s="77"/>
      <c r="E27" s="77"/>
      <c r="F27" s="78"/>
      <c r="G27" s="78"/>
      <c r="H27" s="78"/>
    </row>
    <row r="28" spans="1:10" s="2" customFormat="1" ht="18" customHeight="1" x14ac:dyDescent="0.25">
      <c r="A28" s="219" t="s">
        <v>14</v>
      </c>
      <c r="B28" s="220"/>
      <c r="C28" s="220"/>
      <c r="D28" s="220"/>
      <c r="E28" s="220"/>
      <c r="F28" s="220"/>
      <c r="G28" s="220"/>
      <c r="H28" s="220"/>
    </row>
    <row r="29" spans="1:10" s="2" customFormat="1" ht="8.25" customHeight="1" x14ac:dyDescent="0.25">
      <c r="A29" s="82"/>
      <c r="B29" s="83"/>
      <c r="C29" s="83"/>
      <c r="D29" s="83"/>
      <c r="E29" s="83"/>
      <c r="F29" s="83"/>
      <c r="G29" s="100"/>
      <c r="H29" s="83"/>
    </row>
    <row r="30" spans="1:10" s="2" customFormat="1" x14ac:dyDescent="0.25">
      <c r="A30" s="221" t="s">
        <v>20</v>
      </c>
      <c r="B30" s="222"/>
      <c r="C30" s="222"/>
      <c r="D30" s="222"/>
      <c r="E30" s="223"/>
      <c r="F30" s="102" t="s">
        <v>54</v>
      </c>
      <c r="G30" s="103" t="s">
        <v>117</v>
      </c>
      <c r="H30" s="30" t="s">
        <v>116</v>
      </c>
    </row>
    <row r="31" spans="1:10" s="6" customFormat="1" ht="12" customHeight="1" x14ac:dyDescent="0.25">
      <c r="A31" s="216">
        <v>1</v>
      </c>
      <c r="B31" s="216"/>
      <c r="C31" s="216"/>
      <c r="D31" s="216"/>
      <c r="E31" s="216"/>
      <c r="F31" s="22">
        <v>2</v>
      </c>
      <c r="G31" s="22">
        <v>3</v>
      </c>
      <c r="H31" s="22">
        <v>4</v>
      </c>
    </row>
    <row r="32" spans="1:10" s="2" customFormat="1" ht="15" customHeight="1" x14ac:dyDescent="0.25">
      <c r="A32" s="213" t="s">
        <v>15</v>
      </c>
      <c r="B32" s="214"/>
      <c r="C32" s="214"/>
      <c r="D32" s="214"/>
      <c r="E32" s="215"/>
      <c r="F32" s="84">
        <v>3180</v>
      </c>
      <c r="G32" s="84"/>
      <c r="H32" s="84">
        <f>G32-F32</f>
        <v>-3180</v>
      </c>
    </row>
    <row r="33" spans="1:8" s="2" customFormat="1" ht="15" customHeight="1" x14ac:dyDescent="0.25">
      <c r="A33" s="217" t="s">
        <v>16</v>
      </c>
      <c r="B33" s="218"/>
      <c r="C33" s="218"/>
      <c r="D33" s="218"/>
      <c r="E33" s="218"/>
      <c r="F33" s="85">
        <f t="shared" ref="F33:H33" si="6">F26+F32</f>
        <v>0</v>
      </c>
      <c r="G33" s="85"/>
      <c r="H33" s="85">
        <f t="shared" si="6"/>
        <v>0</v>
      </c>
    </row>
    <row r="34" spans="1:8" s="2" customFormat="1" ht="32.25" customHeight="1" x14ac:dyDescent="0.25">
      <c r="A34" s="232" t="s">
        <v>17</v>
      </c>
      <c r="B34" s="233"/>
      <c r="C34" s="233"/>
      <c r="D34" s="233"/>
      <c r="E34" s="234"/>
      <c r="F34" s="85">
        <f t="shared" ref="F34:H34" si="7">F17+F25+F32-F33</f>
        <v>0</v>
      </c>
      <c r="G34" s="85"/>
      <c r="H34" s="85">
        <f t="shared" si="7"/>
        <v>0</v>
      </c>
    </row>
    <row r="35" spans="1:8" s="2" customFormat="1" ht="18" customHeight="1" x14ac:dyDescent="0.25">
      <c r="A35" s="86"/>
      <c r="B35" s="87"/>
      <c r="C35" s="87"/>
      <c r="D35" s="87"/>
      <c r="E35" s="87"/>
      <c r="F35" s="87"/>
      <c r="G35" s="87"/>
      <c r="H35" s="87"/>
    </row>
    <row r="36" spans="1:8" s="2" customFormat="1" ht="18" customHeight="1" x14ac:dyDescent="0.25">
      <c r="A36" s="235" t="s">
        <v>18</v>
      </c>
      <c r="B36" s="235"/>
      <c r="C36" s="235"/>
      <c r="D36" s="235"/>
      <c r="E36" s="235"/>
      <c r="F36" s="235"/>
      <c r="G36" s="235"/>
      <c r="H36" s="235"/>
    </row>
    <row r="37" spans="1:8" s="2" customFormat="1" ht="8.25" customHeight="1" x14ac:dyDescent="0.25">
      <c r="A37" s="88"/>
      <c r="B37" s="89"/>
      <c r="C37" s="89"/>
      <c r="D37" s="89"/>
      <c r="E37" s="89"/>
      <c r="F37" s="90"/>
      <c r="G37" s="90"/>
      <c r="H37" s="90"/>
    </row>
    <row r="38" spans="1:8" s="2" customFormat="1" ht="15" customHeight="1" x14ac:dyDescent="0.25">
      <c r="A38" s="221" t="s">
        <v>20</v>
      </c>
      <c r="B38" s="222"/>
      <c r="C38" s="222"/>
      <c r="D38" s="222"/>
      <c r="E38" s="223"/>
      <c r="F38" s="102" t="s">
        <v>54</v>
      </c>
      <c r="G38" s="103" t="s">
        <v>117</v>
      </c>
      <c r="H38" s="30" t="s">
        <v>116</v>
      </c>
    </row>
    <row r="39" spans="1:8" s="6" customFormat="1" ht="12" customHeight="1" x14ac:dyDescent="0.25">
      <c r="A39" s="231">
        <v>1</v>
      </c>
      <c r="B39" s="231"/>
      <c r="C39" s="231"/>
      <c r="D39" s="231"/>
      <c r="E39" s="231"/>
      <c r="F39" s="79">
        <v>4</v>
      </c>
      <c r="G39" s="79"/>
      <c r="H39" s="79">
        <v>5</v>
      </c>
    </row>
    <row r="40" spans="1:8" s="2" customFormat="1" x14ac:dyDescent="0.25">
      <c r="A40" s="213" t="s">
        <v>15</v>
      </c>
      <c r="B40" s="214"/>
      <c r="C40" s="214"/>
      <c r="D40" s="214"/>
      <c r="E40" s="215"/>
      <c r="F40" s="84">
        <v>0</v>
      </c>
      <c r="G40" s="84"/>
      <c r="H40" s="84">
        <f>F43</f>
        <v>0</v>
      </c>
    </row>
    <row r="41" spans="1:8" s="2" customFormat="1" ht="19.5" customHeight="1" x14ac:dyDescent="0.25">
      <c r="A41" s="213" t="s">
        <v>19</v>
      </c>
      <c r="B41" s="214"/>
      <c r="C41" s="214"/>
      <c r="D41" s="214"/>
      <c r="E41" s="215"/>
      <c r="F41" s="84">
        <v>0</v>
      </c>
      <c r="G41" s="84"/>
      <c r="H41" s="84">
        <v>0</v>
      </c>
    </row>
    <row r="42" spans="1:8" s="2" customFormat="1" ht="25.5" customHeight="1" x14ac:dyDescent="0.25">
      <c r="A42" s="213" t="s">
        <v>52</v>
      </c>
      <c r="B42" s="229"/>
      <c r="C42" s="229"/>
      <c r="D42" s="229"/>
      <c r="E42" s="230"/>
      <c r="F42" s="84">
        <v>0</v>
      </c>
      <c r="G42" s="84"/>
      <c r="H42" s="84">
        <v>0</v>
      </c>
    </row>
    <row r="43" spans="1:8" s="2" customFormat="1" ht="15" customHeight="1" x14ac:dyDescent="0.25">
      <c r="A43" s="217" t="s">
        <v>16</v>
      </c>
      <c r="B43" s="218"/>
      <c r="C43" s="218"/>
      <c r="D43" s="218"/>
      <c r="E43" s="218"/>
      <c r="F43" s="91">
        <f t="shared" ref="F43:H43" si="8">F40-F41+F42</f>
        <v>0</v>
      </c>
      <c r="G43" s="91"/>
      <c r="H43" s="91">
        <f t="shared" si="8"/>
        <v>0</v>
      </c>
    </row>
    <row r="44" spans="1:8" ht="7.5" customHeight="1" x14ac:dyDescent="0.25">
      <c r="A44" s="92"/>
      <c r="B44" s="92"/>
      <c r="C44" s="92"/>
      <c r="D44" s="92"/>
      <c r="E44" s="92"/>
      <c r="F44" s="92"/>
      <c r="G44" s="92"/>
      <c r="H44" s="92"/>
    </row>
    <row r="45" spans="1:8" x14ac:dyDescent="0.25">
      <c r="A45" s="92"/>
      <c r="B45" s="92"/>
      <c r="C45" s="92"/>
      <c r="D45" s="92"/>
      <c r="E45" s="92"/>
      <c r="F45" s="92"/>
      <c r="G45" s="92"/>
      <c r="H45" s="92"/>
    </row>
  </sheetData>
  <mergeCells count="33">
    <mergeCell ref="A11:E11"/>
    <mergeCell ref="A23:E23"/>
    <mergeCell ref="A24:E24"/>
    <mergeCell ref="A25:E25"/>
    <mergeCell ref="A26:E26"/>
    <mergeCell ref="A12:E12"/>
    <mergeCell ref="A13:E13"/>
    <mergeCell ref="A15:E15"/>
    <mergeCell ref="A16:E16"/>
    <mergeCell ref="A17:E17"/>
    <mergeCell ref="A21:E21"/>
    <mergeCell ref="A42:E42"/>
    <mergeCell ref="A43:E43"/>
    <mergeCell ref="A39:E39"/>
    <mergeCell ref="A34:E34"/>
    <mergeCell ref="A36:H36"/>
    <mergeCell ref="A38:E38"/>
    <mergeCell ref="A3:D3"/>
    <mergeCell ref="A4:C4"/>
    <mergeCell ref="A2:B2"/>
    <mergeCell ref="A40:E40"/>
    <mergeCell ref="A41:E41"/>
    <mergeCell ref="A22:E22"/>
    <mergeCell ref="A31:E31"/>
    <mergeCell ref="A33:E33"/>
    <mergeCell ref="A19:H19"/>
    <mergeCell ref="A10:E10"/>
    <mergeCell ref="A30:E30"/>
    <mergeCell ref="A32:E32"/>
    <mergeCell ref="A28:H28"/>
    <mergeCell ref="A6:H6"/>
    <mergeCell ref="A7:H7"/>
    <mergeCell ref="A9:E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zoomScale="85" zoomScaleNormal="85" workbookViewId="0">
      <selection activeCell="A8" sqref="A8"/>
    </sheetView>
  </sheetViews>
  <sheetFormatPr defaultColWidth="8.85546875" defaultRowHeight="15" x14ac:dyDescent="0.25"/>
  <cols>
    <col min="1" max="1" width="8.5703125" style="6" customWidth="1"/>
    <col min="2" max="2" width="37.28515625" style="6" customWidth="1"/>
    <col min="3" max="3" width="13.140625" style="6" customWidth="1"/>
    <col min="4" max="4" width="18.42578125" style="6" customWidth="1"/>
    <col min="5" max="5" width="16.7109375" style="6" customWidth="1"/>
    <col min="6" max="16384" width="8.85546875" style="6"/>
  </cols>
  <sheetData>
    <row r="1" spans="1:5" ht="25.5" customHeight="1" x14ac:dyDescent="0.25">
      <c r="A1" s="99" t="s">
        <v>83</v>
      </c>
    </row>
    <row r="2" spans="1:5" ht="36" customHeight="1" x14ac:dyDescent="0.25">
      <c r="A2" s="224" t="s">
        <v>115</v>
      </c>
      <c r="B2" s="224"/>
      <c r="C2" s="224"/>
      <c r="D2" s="224"/>
      <c r="E2" s="224"/>
    </row>
    <row r="3" spans="1:5" ht="15.6" customHeight="1" x14ac:dyDescent="0.25">
      <c r="A3" s="20"/>
      <c r="B3" s="5"/>
      <c r="C3" s="5"/>
      <c r="D3" s="5"/>
      <c r="E3" s="5"/>
    </row>
    <row r="4" spans="1:5" ht="12.75" customHeight="1" x14ac:dyDescent="0.25">
      <c r="A4" s="245" t="s">
        <v>21</v>
      </c>
      <c r="B4" s="245"/>
      <c r="C4" s="245"/>
      <c r="D4" s="245"/>
      <c r="E4" s="245"/>
    </row>
    <row r="5" spans="1:5" ht="15.6" customHeight="1" x14ac:dyDescent="0.25">
      <c r="A5" s="5"/>
      <c r="B5" s="5"/>
      <c r="C5" s="5"/>
      <c r="D5" s="5"/>
      <c r="E5" s="5"/>
    </row>
    <row r="6" spans="1:5" ht="15.75" x14ac:dyDescent="0.25">
      <c r="A6" s="245" t="s">
        <v>22</v>
      </c>
      <c r="B6" s="245"/>
      <c r="C6" s="245"/>
      <c r="D6" s="245"/>
      <c r="E6" s="245"/>
    </row>
    <row r="7" spans="1:5" ht="18.75" x14ac:dyDescent="0.25">
      <c r="A7" s="5"/>
      <c r="B7" s="5"/>
      <c r="C7" s="5"/>
      <c r="D7" s="5"/>
      <c r="E7" s="5"/>
    </row>
    <row r="8" spans="1:5" s="10" customFormat="1" ht="25.5" x14ac:dyDescent="0.2">
      <c r="A8" s="28" t="s">
        <v>37</v>
      </c>
      <c r="B8" s="29" t="s">
        <v>20</v>
      </c>
      <c r="C8" s="59" t="s">
        <v>54</v>
      </c>
      <c r="D8" s="101" t="s">
        <v>117</v>
      </c>
      <c r="E8" s="60" t="s">
        <v>116</v>
      </c>
    </row>
    <row r="9" spans="1:5" ht="17.25" customHeight="1" x14ac:dyDescent="0.25">
      <c r="A9" s="54">
        <v>1</v>
      </c>
      <c r="B9" s="54">
        <v>2</v>
      </c>
      <c r="C9" s="54">
        <v>3</v>
      </c>
      <c r="D9" s="54">
        <v>4</v>
      </c>
      <c r="E9" s="54">
        <v>5</v>
      </c>
    </row>
    <row r="10" spans="1:5" ht="17.25" customHeight="1" x14ac:dyDescent="0.25">
      <c r="A10" s="31"/>
      <c r="B10" s="62" t="s">
        <v>23</v>
      </c>
      <c r="C10" s="106">
        <f t="shared" ref="C10:D10" si="0">C11+C16</f>
        <v>1753975.75</v>
      </c>
      <c r="D10" s="106">
        <f t="shared" si="0"/>
        <v>1915594.59</v>
      </c>
      <c r="E10" s="69">
        <f>D10-C10</f>
        <v>161618.84000000008</v>
      </c>
    </row>
    <row r="11" spans="1:5" ht="25.5" customHeight="1" x14ac:dyDescent="0.25">
      <c r="A11" s="31">
        <v>6</v>
      </c>
      <c r="B11" s="31" t="s">
        <v>24</v>
      </c>
      <c r="C11" s="93">
        <f t="shared" ref="C11:D11" si="1">SUM(C12:C15)</f>
        <v>1753975.75</v>
      </c>
      <c r="D11" s="93">
        <f t="shared" si="1"/>
        <v>1915594.59</v>
      </c>
      <c r="E11" s="208">
        <f t="shared" ref="E11:E19" si="2">D11-C11</f>
        <v>161618.84000000008</v>
      </c>
    </row>
    <row r="12" spans="1:5" ht="26.25" customHeight="1" x14ac:dyDescent="0.25">
      <c r="A12" s="33">
        <v>63</v>
      </c>
      <c r="B12" s="34" t="s">
        <v>25</v>
      </c>
      <c r="C12" s="35">
        <v>1539000</v>
      </c>
      <c r="D12" s="35">
        <v>1702000</v>
      </c>
      <c r="E12" s="104">
        <f t="shared" si="2"/>
        <v>163000</v>
      </c>
    </row>
    <row r="13" spans="1:5" ht="25.5" customHeight="1" x14ac:dyDescent="0.25">
      <c r="A13" s="33">
        <v>65</v>
      </c>
      <c r="B13" s="34" t="s">
        <v>55</v>
      </c>
      <c r="C13" s="35">
        <v>57000</v>
      </c>
      <c r="D13" s="35">
        <v>53000</v>
      </c>
      <c r="E13" s="104">
        <f t="shared" si="2"/>
        <v>-4000</v>
      </c>
    </row>
    <row r="14" spans="1:5" ht="27.75" customHeight="1" x14ac:dyDescent="0.25">
      <c r="A14" s="36">
        <v>66</v>
      </c>
      <c r="B14" s="34" t="s">
        <v>26</v>
      </c>
      <c r="C14" s="35">
        <v>7300</v>
      </c>
      <c r="D14" s="108">
        <v>6600</v>
      </c>
      <c r="E14" s="104">
        <f t="shared" si="2"/>
        <v>-700</v>
      </c>
    </row>
    <row r="15" spans="1:5" ht="27.75" customHeight="1" x14ac:dyDescent="0.25">
      <c r="A15" s="36">
        <v>67</v>
      </c>
      <c r="B15" s="34" t="s">
        <v>56</v>
      </c>
      <c r="C15" s="35">
        <v>150675.75</v>
      </c>
      <c r="D15" s="107">
        <v>153994.59</v>
      </c>
      <c r="E15" s="209">
        <f t="shared" si="2"/>
        <v>3318.8399999999965</v>
      </c>
    </row>
    <row r="16" spans="1:5" ht="28.5" customHeight="1" x14ac:dyDescent="0.25">
      <c r="A16" s="37">
        <v>7</v>
      </c>
      <c r="B16" s="31" t="s">
        <v>28</v>
      </c>
      <c r="C16" s="93">
        <f t="shared" ref="C16:D16" si="3">C17</f>
        <v>0</v>
      </c>
      <c r="D16" s="93">
        <f t="shared" si="3"/>
        <v>0</v>
      </c>
      <c r="E16" s="104">
        <f t="shared" si="2"/>
        <v>0</v>
      </c>
    </row>
    <row r="17" spans="1:5" ht="27.75" customHeight="1" x14ac:dyDescent="0.25">
      <c r="A17" s="36">
        <v>72</v>
      </c>
      <c r="B17" s="38" t="s">
        <v>29</v>
      </c>
      <c r="C17" s="35">
        <v>0</v>
      </c>
      <c r="D17" s="35">
        <v>0</v>
      </c>
      <c r="E17" s="104">
        <f t="shared" si="2"/>
        <v>0</v>
      </c>
    </row>
    <row r="18" spans="1:5" ht="17.25" customHeight="1" x14ac:dyDescent="0.25">
      <c r="A18" s="37">
        <v>9</v>
      </c>
      <c r="B18" s="47" t="s">
        <v>57</v>
      </c>
      <c r="C18" s="71">
        <v>3180</v>
      </c>
      <c r="D18" s="204">
        <v>7652.47</v>
      </c>
      <c r="E18" s="104">
        <f t="shared" si="2"/>
        <v>4472.47</v>
      </c>
    </row>
    <row r="19" spans="1:5" x14ac:dyDescent="0.25">
      <c r="A19" s="40"/>
      <c r="B19" s="62" t="s">
        <v>82</v>
      </c>
      <c r="C19" s="66">
        <f t="shared" ref="C19:D19" si="4">C11+C18</f>
        <v>1757155.75</v>
      </c>
      <c r="D19" s="66">
        <f t="shared" si="4"/>
        <v>1923247.06</v>
      </c>
      <c r="E19" s="69">
        <f t="shared" si="2"/>
        <v>166091.31000000006</v>
      </c>
    </row>
    <row r="20" spans="1:5" x14ac:dyDescent="0.25">
      <c r="A20" s="55"/>
      <c r="B20" s="55"/>
      <c r="C20" s="56"/>
      <c r="D20" s="56"/>
      <c r="E20" s="56"/>
    </row>
    <row r="21" spans="1:5" s="10" customFormat="1" ht="25.5" x14ac:dyDescent="0.2">
      <c r="A21" s="28" t="s">
        <v>37</v>
      </c>
      <c r="B21" s="29" t="s">
        <v>20</v>
      </c>
      <c r="C21" s="59" t="s">
        <v>54</v>
      </c>
      <c r="D21" s="101" t="s">
        <v>117</v>
      </c>
      <c r="E21" s="60" t="s">
        <v>116</v>
      </c>
    </row>
    <row r="22" spans="1:5" ht="17.25" customHeight="1" x14ac:dyDescent="0.25">
      <c r="A22" s="54">
        <v>1</v>
      </c>
      <c r="B22" s="54">
        <v>2</v>
      </c>
      <c r="C22" s="54">
        <v>3</v>
      </c>
      <c r="D22" s="54">
        <v>4</v>
      </c>
      <c r="E22" s="54">
        <v>5</v>
      </c>
    </row>
    <row r="23" spans="1:5" ht="17.25" customHeight="1" x14ac:dyDescent="0.25">
      <c r="A23" s="31"/>
      <c r="B23" s="62" t="s">
        <v>30</v>
      </c>
      <c r="C23" s="106">
        <f>C24+C30</f>
        <v>1757155.75</v>
      </c>
      <c r="D23" s="106">
        <f>D24+D30</f>
        <v>1923247.06</v>
      </c>
      <c r="E23" s="69">
        <f>D23-C23</f>
        <v>166091.31000000006</v>
      </c>
    </row>
    <row r="24" spans="1:5" ht="17.25" customHeight="1" x14ac:dyDescent="0.25">
      <c r="A24" s="31">
        <v>3</v>
      </c>
      <c r="B24" s="31" t="s">
        <v>31</v>
      </c>
      <c r="C24" s="110">
        <f t="shared" ref="C24:D24" si="5">SUM(C25:C29)</f>
        <v>1722655.75</v>
      </c>
      <c r="D24" s="32">
        <f t="shared" si="5"/>
        <v>1888287.06</v>
      </c>
      <c r="E24" s="201">
        <f>D24-C24</f>
        <v>165631.31000000006</v>
      </c>
    </row>
    <row r="25" spans="1:5" ht="17.25" customHeight="1" x14ac:dyDescent="0.25">
      <c r="A25" s="33">
        <v>31</v>
      </c>
      <c r="B25" s="34" t="s">
        <v>32</v>
      </c>
      <c r="C25" s="35">
        <v>1430253.6</v>
      </c>
      <c r="D25" s="71">
        <v>1592767.45</v>
      </c>
      <c r="E25" s="201">
        <f t="shared" ref="E25:E31" si="6">D25-C25</f>
        <v>162513.84999999986</v>
      </c>
    </row>
    <row r="26" spans="1:5" ht="17.25" customHeight="1" x14ac:dyDescent="0.25">
      <c r="A26" s="36">
        <v>32</v>
      </c>
      <c r="B26" s="42" t="s">
        <v>33</v>
      </c>
      <c r="C26" s="35">
        <v>290502.15000000002</v>
      </c>
      <c r="D26" s="71">
        <v>290849.61</v>
      </c>
      <c r="E26" s="201">
        <f t="shared" si="6"/>
        <v>347.45999999996275</v>
      </c>
    </row>
    <row r="27" spans="1:5" ht="17.25" customHeight="1" x14ac:dyDescent="0.25">
      <c r="A27" s="36">
        <v>34</v>
      </c>
      <c r="B27" s="42" t="s">
        <v>58</v>
      </c>
      <c r="C27" s="35">
        <v>1000</v>
      </c>
      <c r="D27" s="71">
        <v>1000</v>
      </c>
      <c r="E27" s="201">
        <f t="shared" si="6"/>
        <v>0</v>
      </c>
    </row>
    <row r="28" spans="1:5" ht="17.25" customHeight="1" x14ac:dyDescent="0.25">
      <c r="A28" s="36">
        <v>37</v>
      </c>
      <c r="B28" s="42" t="s">
        <v>175</v>
      </c>
      <c r="C28" s="35">
        <v>0</v>
      </c>
      <c r="D28" s="71">
        <v>2770</v>
      </c>
      <c r="E28" s="201">
        <f t="shared" si="6"/>
        <v>2770</v>
      </c>
    </row>
    <row r="29" spans="1:5" ht="27" customHeight="1" x14ac:dyDescent="0.25">
      <c r="A29" s="36">
        <v>38</v>
      </c>
      <c r="B29" s="42" t="s">
        <v>59</v>
      </c>
      <c r="C29" s="35">
        <v>900</v>
      </c>
      <c r="D29" s="71">
        <v>900</v>
      </c>
      <c r="E29" s="201">
        <f t="shared" si="6"/>
        <v>0</v>
      </c>
    </row>
    <row r="30" spans="1:5" ht="24" customHeight="1" x14ac:dyDescent="0.25">
      <c r="A30" s="43">
        <v>4</v>
      </c>
      <c r="B30" s="44" t="s">
        <v>34</v>
      </c>
      <c r="C30" s="32">
        <f t="shared" ref="C30:D30" si="7">C31</f>
        <v>34500</v>
      </c>
      <c r="D30" s="32">
        <f t="shared" si="7"/>
        <v>34960</v>
      </c>
      <c r="E30" s="32">
        <f t="shared" si="6"/>
        <v>460</v>
      </c>
    </row>
    <row r="31" spans="1:5" ht="25.5" x14ac:dyDescent="0.25">
      <c r="A31" s="33">
        <v>42</v>
      </c>
      <c r="B31" s="45" t="s">
        <v>60</v>
      </c>
      <c r="C31" s="35">
        <v>34500</v>
      </c>
      <c r="D31" s="71">
        <v>34960</v>
      </c>
      <c r="E31" s="201">
        <f t="shared" si="6"/>
        <v>460</v>
      </c>
    </row>
    <row r="32" spans="1:5" ht="15.6" customHeight="1" x14ac:dyDescent="0.25">
      <c r="A32" s="55"/>
      <c r="B32" s="55"/>
      <c r="C32" s="55"/>
      <c r="D32" s="55"/>
      <c r="E32" s="55"/>
    </row>
    <row r="33" spans="1:5" ht="12" customHeight="1" x14ac:dyDescent="0.25">
      <c r="A33" s="244" t="s">
        <v>35</v>
      </c>
      <c r="B33" s="244"/>
      <c r="C33" s="244"/>
      <c r="D33" s="244"/>
      <c r="E33" s="244"/>
    </row>
    <row r="34" spans="1:5" x14ac:dyDescent="0.25">
      <c r="A34" s="57"/>
      <c r="B34" s="57"/>
      <c r="C34" s="57"/>
      <c r="D34" s="57"/>
      <c r="E34" s="57"/>
    </row>
    <row r="35" spans="1:5" s="10" customFormat="1" ht="25.5" x14ac:dyDescent="0.2">
      <c r="A35" s="28" t="s">
        <v>37</v>
      </c>
      <c r="B35" s="29" t="s">
        <v>20</v>
      </c>
      <c r="C35" s="59" t="s">
        <v>54</v>
      </c>
      <c r="D35" s="101" t="s">
        <v>117</v>
      </c>
      <c r="E35" s="60" t="s">
        <v>116</v>
      </c>
    </row>
    <row r="36" spans="1:5" ht="17.25" customHeight="1" x14ac:dyDescent="0.25">
      <c r="A36" s="54">
        <v>1</v>
      </c>
      <c r="B36" s="54">
        <v>2</v>
      </c>
      <c r="C36" s="54">
        <v>3</v>
      </c>
      <c r="D36" s="54">
        <v>4</v>
      </c>
      <c r="E36" s="54">
        <v>5</v>
      </c>
    </row>
    <row r="37" spans="1:5" ht="17.25" customHeight="1" x14ac:dyDescent="0.25">
      <c r="A37" s="62"/>
      <c r="B37" s="62" t="s">
        <v>23</v>
      </c>
      <c r="C37" s="106">
        <f t="shared" ref="C37:D37" si="8">C38+C41+C43+C45+C53+C55</f>
        <v>1753975.75</v>
      </c>
      <c r="D37" s="106">
        <f t="shared" si="8"/>
        <v>1915594.59</v>
      </c>
      <c r="E37" s="69">
        <f>D37-C37</f>
        <v>161618.84000000008</v>
      </c>
    </row>
    <row r="38" spans="1:5" ht="17.25" customHeight="1" x14ac:dyDescent="0.25">
      <c r="A38" s="62">
        <v>1</v>
      </c>
      <c r="B38" s="62" t="s">
        <v>38</v>
      </c>
      <c r="C38" s="106">
        <f t="shared" ref="C38:D38" si="9">C39+C40</f>
        <v>150675.75</v>
      </c>
      <c r="D38" s="106">
        <f t="shared" si="9"/>
        <v>153994.59</v>
      </c>
      <c r="E38" s="69">
        <f t="shared" ref="E38:E59" si="10">D38-C38</f>
        <v>3318.8399999999965</v>
      </c>
    </row>
    <row r="39" spans="1:5" ht="17.25" customHeight="1" x14ac:dyDescent="0.25">
      <c r="A39" s="33" t="s">
        <v>110</v>
      </c>
      <c r="B39" s="34" t="s">
        <v>61</v>
      </c>
      <c r="C39" s="107">
        <v>96966.46</v>
      </c>
      <c r="D39" s="35">
        <v>99656.3</v>
      </c>
      <c r="E39" s="104">
        <f t="shared" si="10"/>
        <v>2689.8399999999965</v>
      </c>
    </row>
    <row r="40" spans="1:5" ht="17.25" customHeight="1" x14ac:dyDescent="0.25">
      <c r="A40" s="36" t="s">
        <v>111</v>
      </c>
      <c r="B40" s="34" t="s">
        <v>62</v>
      </c>
      <c r="C40" s="107">
        <v>53709.29</v>
      </c>
      <c r="D40" s="35">
        <v>54338.29</v>
      </c>
      <c r="E40" s="104">
        <f t="shared" si="10"/>
        <v>629</v>
      </c>
    </row>
    <row r="41" spans="1:5" ht="17.25" customHeight="1" x14ac:dyDescent="0.25">
      <c r="A41" s="63">
        <v>3</v>
      </c>
      <c r="B41" s="62" t="s">
        <v>39</v>
      </c>
      <c r="C41" s="69">
        <f t="shared" ref="C41:D41" si="11">C42</f>
        <v>6500</v>
      </c>
      <c r="D41" s="69">
        <f t="shared" si="11"/>
        <v>6000</v>
      </c>
      <c r="E41" s="69">
        <f t="shared" si="10"/>
        <v>-500</v>
      </c>
    </row>
    <row r="42" spans="1:5" ht="17.25" customHeight="1" x14ac:dyDescent="0.25">
      <c r="A42" s="36" t="s">
        <v>112</v>
      </c>
      <c r="B42" s="38" t="s">
        <v>39</v>
      </c>
      <c r="C42" s="35">
        <v>6500</v>
      </c>
      <c r="D42" s="35">
        <v>6000</v>
      </c>
      <c r="E42" s="104">
        <f t="shared" si="10"/>
        <v>-500</v>
      </c>
    </row>
    <row r="43" spans="1:5" ht="17.25" customHeight="1" x14ac:dyDescent="0.25">
      <c r="A43" s="63">
        <v>4</v>
      </c>
      <c r="B43" s="62" t="s">
        <v>49</v>
      </c>
      <c r="C43" s="69">
        <f t="shared" ref="C43:D43" si="12">C44</f>
        <v>57000</v>
      </c>
      <c r="D43" s="69">
        <f t="shared" si="12"/>
        <v>53000</v>
      </c>
      <c r="E43" s="69">
        <f t="shared" si="10"/>
        <v>-4000</v>
      </c>
    </row>
    <row r="44" spans="1:5" ht="17.25" customHeight="1" x14ac:dyDescent="0.25">
      <c r="A44" s="48" t="s">
        <v>113</v>
      </c>
      <c r="B44" s="38" t="s">
        <v>67</v>
      </c>
      <c r="C44" s="35">
        <v>57000</v>
      </c>
      <c r="D44" s="35">
        <v>53000</v>
      </c>
      <c r="E44" s="104">
        <f t="shared" si="10"/>
        <v>-4000</v>
      </c>
    </row>
    <row r="45" spans="1:5" ht="17.25" customHeight="1" x14ac:dyDescent="0.25">
      <c r="A45" s="63">
        <v>5</v>
      </c>
      <c r="B45" s="65" t="s">
        <v>63</v>
      </c>
      <c r="C45" s="70">
        <f t="shared" ref="C45:D45" si="13">C46+C48+C50</f>
        <v>1539000</v>
      </c>
      <c r="D45" s="70">
        <f t="shared" si="13"/>
        <v>1702000</v>
      </c>
      <c r="E45" s="69">
        <f t="shared" si="10"/>
        <v>163000</v>
      </c>
    </row>
    <row r="46" spans="1:5" ht="17.25" customHeight="1" x14ac:dyDescent="0.25">
      <c r="A46" s="46">
        <v>52</v>
      </c>
      <c r="B46" s="47" t="s">
        <v>64</v>
      </c>
      <c r="C46" s="41">
        <f t="shared" ref="C46:D46" si="14">C47</f>
        <v>1510000</v>
      </c>
      <c r="D46" s="41">
        <f t="shared" si="14"/>
        <v>1670000</v>
      </c>
      <c r="E46" s="104">
        <f t="shared" si="10"/>
        <v>160000</v>
      </c>
    </row>
    <row r="47" spans="1:5" ht="17.25" customHeight="1" x14ac:dyDescent="0.25">
      <c r="A47" s="48" t="s">
        <v>69</v>
      </c>
      <c r="B47" s="38" t="s">
        <v>64</v>
      </c>
      <c r="C47" s="35">
        <v>1510000</v>
      </c>
      <c r="D47" s="35">
        <v>1670000</v>
      </c>
      <c r="E47" s="104">
        <f t="shared" si="10"/>
        <v>160000</v>
      </c>
    </row>
    <row r="48" spans="1:5" ht="17.25" customHeight="1" x14ac:dyDescent="0.25">
      <c r="A48" s="46">
        <v>54</v>
      </c>
      <c r="B48" s="47" t="s">
        <v>65</v>
      </c>
      <c r="C48" s="41">
        <f t="shared" ref="C48:D48" si="15">C49</f>
        <v>29000</v>
      </c>
      <c r="D48" s="41">
        <f t="shared" si="15"/>
        <v>32000</v>
      </c>
      <c r="E48" s="104">
        <f t="shared" si="10"/>
        <v>3000</v>
      </c>
    </row>
    <row r="49" spans="1:5" ht="17.25" customHeight="1" x14ac:dyDescent="0.25">
      <c r="A49" s="36" t="s">
        <v>68</v>
      </c>
      <c r="B49" s="38" t="s">
        <v>65</v>
      </c>
      <c r="C49" s="35">
        <v>29000</v>
      </c>
      <c r="D49" s="35">
        <v>32000</v>
      </c>
      <c r="E49" s="104">
        <f t="shared" si="10"/>
        <v>3000</v>
      </c>
    </row>
    <row r="50" spans="1:5" ht="17.25" customHeight="1" x14ac:dyDescent="0.25">
      <c r="A50" s="46">
        <v>57</v>
      </c>
      <c r="B50" s="47" t="s">
        <v>66</v>
      </c>
      <c r="C50" s="39">
        <f t="shared" ref="C50:D50" si="16">C51</f>
        <v>0</v>
      </c>
      <c r="D50" s="39">
        <f t="shared" si="16"/>
        <v>0</v>
      </c>
      <c r="E50" s="104">
        <f t="shared" si="10"/>
        <v>0</v>
      </c>
    </row>
    <row r="51" spans="1:5" ht="17.25" customHeight="1" x14ac:dyDescent="0.25">
      <c r="A51" s="36" t="s">
        <v>70</v>
      </c>
      <c r="B51" s="38" t="s">
        <v>66</v>
      </c>
      <c r="C51" s="39">
        <v>0</v>
      </c>
      <c r="D51" s="39">
        <v>0</v>
      </c>
      <c r="E51" s="104">
        <f t="shared" si="10"/>
        <v>0</v>
      </c>
    </row>
    <row r="52" spans="1:5" ht="17.25" customHeight="1" x14ac:dyDescent="0.25">
      <c r="A52" s="61">
        <v>92</v>
      </c>
      <c r="B52" s="38" t="s">
        <v>80</v>
      </c>
      <c r="C52" s="39">
        <v>3100</v>
      </c>
      <c r="D52" s="39">
        <v>0</v>
      </c>
      <c r="E52" s="104">
        <f t="shared" si="10"/>
        <v>-3100</v>
      </c>
    </row>
    <row r="53" spans="1:5" ht="17.25" customHeight="1" x14ac:dyDescent="0.25">
      <c r="A53" s="63">
        <v>6</v>
      </c>
      <c r="B53" s="65" t="s">
        <v>71</v>
      </c>
      <c r="C53" s="70">
        <f t="shared" ref="C53:D53" si="17">C54</f>
        <v>800</v>
      </c>
      <c r="D53" s="70">
        <f t="shared" si="17"/>
        <v>600</v>
      </c>
      <c r="E53" s="69">
        <f t="shared" si="10"/>
        <v>-200</v>
      </c>
    </row>
    <row r="54" spans="1:5" ht="25.5" customHeight="1" x14ac:dyDescent="0.25">
      <c r="A54" s="36" t="s">
        <v>109</v>
      </c>
      <c r="B54" s="38" t="s">
        <v>71</v>
      </c>
      <c r="C54" s="35">
        <v>800</v>
      </c>
      <c r="D54" s="35">
        <v>600</v>
      </c>
      <c r="E54" s="104">
        <f t="shared" si="10"/>
        <v>-200</v>
      </c>
    </row>
    <row r="55" spans="1:5" ht="24.75" customHeight="1" x14ac:dyDescent="0.25">
      <c r="A55" s="63">
        <v>7</v>
      </c>
      <c r="B55" s="62" t="s">
        <v>28</v>
      </c>
      <c r="C55" s="70">
        <f t="shared" ref="C55:D55" si="18">C56</f>
        <v>0</v>
      </c>
      <c r="D55" s="70">
        <f t="shared" si="18"/>
        <v>0</v>
      </c>
      <c r="E55" s="69">
        <f t="shared" si="10"/>
        <v>0</v>
      </c>
    </row>
    <row r="56" spans="1:5" ht="25.5" customHeight="1" x14ac:dyDescent="0.25">
      <c r="A56" s="36" t="s">
        <v>114</v>
      </c>
      <c r="B56" s="38" t="s">
        <v>28</v>
      </c>
      <c r="C56" s="35">
        <v>0</v>
      </c>
      <c r="D56" s="35">
        <v>0</v>
      </c>
      <c r="E56" s="104">
        <f t="shared" si="10"/>
        <v>0</v>
      </c>
    </row>
    <row r="57" spans="1:5" ht="17.25" customHeight="1" x14ac:dyDescent="0.25">
      <c r="A57" s="61">
        <v>92</v>
      </c>
      <c r="B57" s="38" t="s">
        <v>80</v>
      </c>
      <c r="C57" s="35">
        <v>80</v>
      </c>
      <c r="D57" s="35">
        <v>0</v>
      </c>
      <c r="E57" s="104">
        <f t="shared" si="10"/>
        <v>-80</v>
      </c>
    </row>
    <row r="58" spans="1:5" ht="17.25" customHeight="1" x14ac:dyDescent="0.25">
      <c r="A58" s="37">
        <v>9</v>
      </c>
      <c r="B58" s="47" t="s">
        <v>81</v>
      </c>
      <c r="C58" s="41">
        <f>C57+C52</f>
        <v>3180</v>
      </c>
      <c r="D58" s="205">
        <v>7652.47</v>
      </c>
      <c r="E58" s="104">
        <f t="shared" si="10"/>
        <v>4472.47</v>
      </c>
    </row>
    <row r="59" spans="1:5" x14ac:dyDescent="0.25">
      <c r="A59" s="64"/>
      <c r="B59" s="62" t="s">
        <v>82</v>
      </c>
      <c r="C59" s="66">
        <f t="shared" ref="C59:D59" si="19">C37+C58</f>
        <v>1757155.75</v>
      </c>
      <c r="D59" s="66">
        <f t="shared" si="19"/>
        <v>1923247.06</v>
      </c>
      <c r="E59" s="106">
        <f t="shared" si="10"/>
        <v>166091.31000000006</v>
      </c>
    </row>
    <row r="60" spans="1:5" x14ac:dyDescent="0.25">
      <c r="A60" s="49"/>
      <c r="B60" s="50"/>
      <c r="C60" s="51"/>
      <c r="D60" s="51"/>
      <c r="E60" s="51"/>
    </row>
    <row r="61" spans="1:5" x14ac:dyDescent="0.25">
      <c r="A61" s="58"/>
      <c r="B61" s="58"/>
      <c r="C61" s="58"/>
      <c r="D61" s="58"/>
      <c r="E61" s="58"/>
    </row>
    <row r="62" spans="1:5" s="10" customFormat="1" ht="25.5" x14ac:dyDescent="0.2">
      <c r="A62" s="28" t="s">
        <v>37</v>
      </c>
      <c r="B62" s="29" t="s">
        <v>20</v>
      </c>
      <c r="C62" s="59" t="s">
        <v>54</v>
      </c>
      <c r="D62" s="101" t="s">
        <v>117</v>
      </c>
      <c r="E62" s="60" t="s">
        <v>116</v>
      </c>
    </row>
    <row r="63" spans="1:5" ht="17.25" customHeight="1" x14ac:dyDescent="0.25">
      <c r="A63" s="54">
        <v>1</v>
      </c>
      <c r="B63" s="54">
        <v>2</v>
      </c>
      <c r="C63" s="54">
        <v>3</v>
      </c>
      <c r="D63" s="54">
        <v>4</v>
      </c>
      <c r="E63" s="54">
        <v>5</v>
      </c>
    </row>
    <row r="64" spans="1:5" ht="17.25" customHeight="1" x14ac:dyDescent="0.25">
      <c r="A64" s="31"/>
      <c r="B64" s="62" t="s">
        <v>30</v>
      </c>
      <c r="C64" s="106">
        <f t="shared" ref="C64:E64" si="20">C65+C68+C70+C72+C79+C81</f>
        <v>1757155.75</v>
      </c>
      <c r="D64" s="106">
        <f t="shared" si="20"/>
        <v>1923247.06</v>
      </c>
      <c r="E64" s="69">
        <f t="shared" si="20"/>
        <v>166091.31000000014</v>
      </c>
    </row>
    <row r="65" spans="1:5" ht="17.25" customHeight="1" x14ac:dyDescent="0.25">
      <c r="A65" s="31">
        <v>1</v>
      </c>
      <c r="B65" s="31" t="s">
        <v>36</v>
      </c>
      <c r="C65" s="32">
        <f t="shared" ref="C65:D65" si="21">C66+C67</f>
        <v>150675.75</v>
      </c>
      <c r="D65" s="110">
        <f t="shared" si="21"/>
        <v>153994.59</v>
      </c>
      <c r="E65" s="32">
        <f>D65-C65</f>
        <v>3318.8399999999965</v>
      </c>
    </row>
    <row r="66" spans="1:5" ht="17.25" customHeight="1" x14ac:dyDescent="0.25">
      <c r="A66" s="33" t="s">
        <v>110</v>
      </c>
      <c r="B66" s="34" t="s">
        <v>61</v>
      </c>
      <c r="C66" s="35">
        <v>96966.46</v>
      </c>
      <c r="D66" s="107">
        <v>99656.3</v>
      </c>
      <c r="E66" s="201">
        <f t="shared" ref="E66:E82" si="22">D66-C66</f>
        <v>2689.8399999999965</v>
      </c>
    </row>
    <row r="67" spans="1:5" ht="17.25" customHeight="1" x14ac:dyDescent="0.25">
      <c r="A67" s="33" t="s">
        <v>111</v>
      </c>
      <c r="B67" s="34" t="s">
        <v>62</v>
      </c>
      <c r="C67" s="35">
        <v>53709.29</v>
      </c>
      <c r="D67" s="107">
        <v>54338.29</v>
      </c>
      <c r="E67" s="201">
        <f t="shared" si="22"/>
        <v>629</v>
      </c>
    </row>
    <row r="68" spans="1:5" ht="17.25" customHeight="1" x14ac:dyDescent="0.25">
      <c r="A68" s="37">
        <v>3</v>
      </c>
      <c r="B68" s="31" t="s">
        <v>39</v>
      </c>
      <c r="C68" s="32">
        <f t="shared" ref="C68:D68" si="23">C69</f>
        <v>6500</v>
      </c>
      <c r="D68" s="110">
        <f t="shared" si="23"/>
        <v>7792.68</v>
      </c>
      <c r="E68" s="32">
        <f t="shared" si="22"/>
        <v>1292.6800000000003</v>
      </c>
    </row>
    <row r="69" spans="1:5" ht="17.25" customHeight="1" x14ac:dyDescent="0.25">
      <c r="A69" s="36" t="s">
        <v>112</v>
      </c>
      <c r="B69" s="38" t="s">
        <v>39</v>
      </c>
      <c r="C69" s="35">
        <v>6500</v>
      </c>
      <c r="D69" s="107">
        <v>7792.68</v>
      </c>
      <c r="E69" s="201">
        <f t="shared" si="22"/>
        <v>1292.6800000000003</v>
      </c>
    </row>
    <row r="70" spans="1:5" ht="17.25" customHeight="1" x14ac:dyDescent="0.25">
      <c r="A70" s="37">
        <v>4</v>
      </c>
      <c r="B70" s="31" t="s">
        <v>49</v>
      </c>
      <c r="C70" s="32">
        <f t="shared" ref="C70:D70" si="24">C71</f>
        <v>57000</v>
      </c>
      <c r="D70" s="110">
        <f t="shared" si="24"/>
        <v>55372.46</v>
      </c>
      <c r="E70" s="32">
        <f t="shared" si="22"/>
        <v>-1627.5400000000009</v>
      </c>
    </row>
    <row r="71" spans="1:5" ht="17.25" customHeight="1" x14ac:dyDescent="0.25">
      <c r="A71" s="36" t="s">
        <v>113</v>
      </c>
      <c r="B71" s="38" t="s">
        <v>67</v>
      </c>
      <c r="C71" s="35">
        <v>57000</v>
      </c>
      <c r="D71" s="107">
        <v>55372.46</v>
      </c>
      <c r="E71" s="201">
        <f t="shared" si="22"/>
        <v>-1627.5400000000009</v>
      </c>
    </row>
    <row r="72" spans="1:5" ht="17.25" customHeight="1" x14ac:dyDescent="0.25">
      <c r="A72" s="37">
        <v>5</v>
      </c>
      <c r="B72" s="47" t="s">
        <v>63</v>
      </c>
      <c r="C72" s="41">
        <f t="shared" ref="C72:D72" si="25">C73+C75+C77</f>
        <v>1542100</v>
      </c>
      <c r="D72" s="109">
        <f t="shared" si="25"/>
        <v>1705094.9300000002</v>
      </c>
      <c r="E72" s="32">
        <f t="shared" si="22"/>
        <v>162994.93000000017</v>
      </c>
    </row>
    <row r="73" spans="1:5" ht="17.25" customHeight="1" x14ac:dyDescent="0.25">
      <c r="A73" s="46">
        <v>52</v>
      </c>
      <c r="B73" s="47" t="s">
        <v>64</v>
      </c>
      <c r="C73" s="41">
        <f t="shared" ref="C73:D73" si="26">C74</f>
        <v>1510000</v>
      </c>
      <c r="D73" s="109">
        <f t="shared" si="26"/>
        <v>1670001.85</v>
      </c>
      <c r="E73" s="32">
        <f t="shared" si="22"/>
        <v>160001.85000000009</v>
      </c>
    </row>
    <row r="74" spans="1:5" ht="17.25" customHeight="1" x14ac:dyDescent="0.25">
      <c r="A74" s="48" t="s">
        <v>69</v>
      </c>
      <c r="B74" s="38" t="s">
        <v>64</v>
      </c>
      <c r="C74" s="35">
        <v>1510000</v>
      </c>
      <c r="D74" s="107">
        <v>1670001.85</v>
      </c>
      <c r="E74" s="201">
        <f t="shared" si="22"/>
        <v>160001.85000000009</v>
      </c>
    </row>
    <row r="75" spans="1:5" ht="17.25" customHeight="1" x14ac:dyDescent="0.25">
      <c r="A75" s="46">
        <v>54</v>
      </c>
      <c r="B75" s="47" t="s">
        <v>65</v>
      </c>
      <c r="C75" s="41">
        <f t="shared" ref="C75:D75" si="27">C76</f>
        <v>29000</v>
      </c>
      <c r="D75" s="109">
        <f t="shared" si="27"/>
        <v>32000</v>
      </c>
      <c r="E75" s="32">
        <f t="shared" si="22"/>
        <v>3000</v>
      </c>
    </row>
    <row r="76" spans="1:5" ht="17.25" customHeight="1" x14ac:dyDescent="0.25">
      <c r="A76" s="36" t="s">
        <v>68</v>
      </c>
      <c r="B76" s="38" t="s">
        <v>65</v>
      </c>
      <c r="C76" s="35">
        <v>29000</v>
      </c>
      <c r="D76" s="107">
        <v>32000</v>
      </c>
      <c r="E76" s="201">
        <f t="shared" si="22"/>
        <v>3000</v>
      </c>
    </row>
    <row r="77" spans="1:5" ht="17.25" customHeight="1" x14ac:dyDescent="0.25">
      <c r="A77" s="46">
        <v>57</v>
      </c>
      <c r="B77" s="47" t="s">
        <v>66</v>
      </c>
      <c r="C77" s="41">
        <f t="shared" ref="C77:D77" si="28">C78</f>
        <v>3100</v>
      </c>
      <c r="D77" s="109">
        <f t="shared" si="28"/>
        <v>3093.08</v>
      </c>
      <c r="E77" s="32">
        <f t="shared" si="22"/>
        <v>-6.9200000000000728</v>
      </c>
    </row>
    <row r="78" spans="1:5" ht="17.25" customHeight="1" x14ac:dyDescent="0.25">
      <c r="A78" s="36" t="s">
        <v>70</v>
      </c>
      <c r="B78" s="38" t="s">
        <v>66</v>
      </c>
      <c r="C78" s="35">
        <v>3100</v>
      </c>
      <c r="D78" s="107">
        <v>3093.08</v>
      </c>
      <c r="E78" s="201">
        <f t="shared" si="22"/>
        <v>-6.9200000000000728</v>
      </c>
    </row>
    <row r="79" spans="1:5" ht="17.25" customHeight="1" x14ac:dyDescent="0.25">
      <c r="A79" s="37">
        <v>6</v>
      </c>
      <c r="B79" s="47" t="s">
        <v>71</v>
      </c>
      <c r="C79" s="41">
        <f t="shared" ref="C79:D79" si="29">C80</f>
        <v>800</v>
      </c>
      <c r="D79" s="109">
        <f t="shared" si="29"/>
        <v>914.94</v>
      </c>
      <c r="E79" s="32">
        <f t="shared" si="22"/>
        <v>114.94000000000005</v>
      </c>
    </row>
    <row r="80" spans="1:5" ht="17.25" customHeight="1" x14ac:dyDescent="0.25">
      <c r="A80" s="48" t="s">
        <v>109</v>
      </c>
      <c r="B80" s="38" t="s">
        <v>71</v>
      </c>
      <c r="C80" s="35">
        <v>800</v>
      </c>
      <c r="D80" s="107">
        <v>914.94</v>
      </c>
      <c r="E80" s="201">
        <f t="shared" si="22"/>
        <v>114.94000000000005</v>
      </c>
    </row>
    <row r="81" spans="1:5" ht="24.75" customHeight="1" x14ac:dyDescent="0.25">
      <c r="A81" s="37">
        <v>7</v>
      </c>
      <c r="B81" s="31" t="s">
        <v>28</v>
      </c>
      <c r="C81" s="41">
        <f t="shared" ref="C81:D81" si="30">C82</f>
        <v>80</v>
      </c>
      <c r="D81" s="109">
        <f t="shared" si="30"/>
        <v>77.459999999999994</v>
      </c>
      <c r="E81" s="32">
        <f t="shared" si="22"/>
        <v>-2.5400000000000063</v>
      </c>
    </row>
    <row r="82" spans="1:5" ht="24" customHeight="1" x14ac:dyDescent="0.25">
      <c r="A82" s="36" t="s">
        <v>114</v>
      </c>
      <c r="B82" s="38" t="s">
        <v>28</v>
      </c>
      <c r="C82" s="35">
        <v>80</v>
      </c>
      <c r="D82" s="107">
        <v>77.459999999999994</v>
      </c>
      <c r="E82" s="201">
        <f t="shared" si="22"/>
        <v>-2.5400000000000063</v>
      </c>
    </row>
    <row r="83" spans="1:5" x14ac:dyDescent="0.25">
      <c r="A83" s="52"/>
      <c r="B83" s="55"/>
      <c r="C83" s="55"/>
      <c r="D83" s="55"/>
      <c r="E83" s="55"/>
    </row>
    <row r="84" spans="1:5" x14ac:dyDescent="0.25">
      <c r="A84" s="49"/>
      <c r="B84" s="244" t="s">
        <v>40</v>
      </c>
      <c r="C84" s="244"/>
      <c r="D84" s="244"/>
      <c r="E84" s="244"/>
    </row>
    <row r="85" spans="1:5" x14ac:dyDescent="0.25">
      <c r="A85" s="55"/>
      <c r="B85" s="57"/>
      <c r="C85" s="57"/>
      <c r="D85" s="57"/>
      <c r="E85" s="57"/>
    </row>
    <row r="86" spans="1:5" ht="25.5" x14ac:dyDescent="0.25">
      <c r="A86" s="28" t="s">
        <v>37</v>
      </c>
      <c r="B86" s="29" t="s">
        <v>20</v>
      </c>
      <c r="C86" s="59" t="s">
        <v>54</v>
      </c>
      <c r="D86" s="101" t="s">
        <v>117</v>
      </c>
      <c r="E86" s="60" t="s">
        <v>116</v>
      </c>
    </row>
    <row r="87" spans="1:5" ht="17.25" customHeight="1" x14ac:dyDescent="0.25">
      <c r="A87" s="54">
        <v>1</v>
      </c>
      <c r="B87" s="54">
        <v>2</v>
      </c>
      <c r="C87" s="54">
        <v>3</v>
      </c>
      <c r="D87" s="54">
        <v>4</v>
      </c>
      <c r="E87" s="54">
        <v>5</v>
      </c>
    </row>
    <row r="88" spans="1:5" ht="17.25" customHeight="1" x14ac:dyDescent="0.25">
      <c r="A88" s="53"/>
      <c r="B88" s="31" t="s">
        <v>30</v>
      </c>
      <c r="C88" s="110">
        <f t="shared" ref="C88:D88" si="31">C89</f>
        <v>1757155.75</v>
      </c>
      <c r="D88" s="110">
        <f t="shared" si="31"/>
        <v>1923247.06</v>
      </c>
      <c r="E88" s="32">
        <f>D88-C88</f>
        <v>166091.31000000006</v>
      </c>
    </row>
    <row r="89" spans="1:5" ht="17.25" customHeight="1" x14ac:dyDescent="0.25">
      <c r="A89" s="53" t="s">
        <v>72</v>
      </c>
      <c r="B89" s="31" t="s">
        <v>73</v>
      </c>
      <c r="C89" s="32">
        <f t="shared" ref="C89:D89" si="32">C91+C92</f>
        <v>1757155.75</v>
      </c>
      <c r="D89" s="110">
        <f t="shared" si="32"/>
        <v>1923247.06</v>
      </c>
      <c r="E89" s="32">
        <f t="shared" ref="E89:E92" si="33">D89-C89</f>
        <v>166091.31000000006</v>
      </c>
    </row>
    <row r="90" spans="1:5" ht="17.25" customHeight="1" x14ac:dyDescent="0.25">
      <c r="A90" s="67" t="s">
        <v>74</v>
      </c>
      <c r="B90" s="34" t="s">
        <v>75</v>
      </c>
      <c r="C90" s="35"/>
      <c r="D90" s="35"/>
      <c r="E90" s="32">
        <f t="shared" si="33"/>
        <v>0</v>
      </c>
    </row>
    <row r="91" spans="1:5" ht="17.25" customHeight="1" x14ac:dyDescent="0.25">
      <c r="A91" s="68" t="s">
        <v>77</v>
      </c>
      <c r="B91" s="42" t="s">
        <v>78</v>
      </c>
      <c r="C91" s="35">
        <v>1671155.75</v>
      </c>
      <c r="D91" s="35">
        <v>1837247.06</v>
      </c>
      <c r="E91" s="32">
        <f t="shared" si="33"/>
        <v>166091.31000000006</v>
      </c>
    </row>
    <row r="92" spans="1:5" x14ac:dyDescent="0.25">
      <c r="A92" s="68" t="s">
        <v>76</v>
      </c>
      <c r="B92" s="42" t="s">
        <v>79</v>
      </c>
      <c r="C92" s="35">
        <v>86000</v>
      </c>
      <c r="D92" s="35">
        <v>86000</v>
      </c>
      <c r="E92" s="32">
        <f t="shared" si="33"/>
        <v>0</v>
      </c>
    </row>
    <row r="93" spans="1:5" x14ac:dyDescent="0.25">
      <c r="A93" s="55"/>
      <c r="B93" s="55"/>
      <c r="C93" s="55"/>
      <c r="D93" s="55"/>
      <c r="E93" s="55"/>
    </row>
    <row r="94" spans="1:5" x14ac:dyDescent="0.25">
      <c r="E94" s="97"/>
    </row>
    <row r="95" spans="1:5" x14ac:dyDescent="0.25">
      <c r="E95" s="97"/>
    </row>
  </sheetData>
  <mergeCells count="5">
    <mergeCell ref="B84:E84"/>
    <mergeCell ref="A4:E4"/>
    <mergeCell ref="A6:E6"/>
    <mergeCell ref="A33:E33"/>
    <mergeCell ref="A2:E2"/>
  </mergeCells>
  <pageMargins left="0.51181102362204722" right="0.31496062992125984" top="0.35433070866141736" bottom="0.55118110236220474" header="0.31496062992125984" footer="0.31496062992125984"/>
  <pageSetup paperSize="9" scale="71" orientation="portrait" r:id="rId1"/>
  <rowBreaks count="1" manualBreakCount="1">
    <brk id="5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zoomScaleNormal="100" workbookViewId="0">
      <selection activeCell="A7" sqref="A7"/>
    </sheetView>
  </sheetViews>
  <sheetFormatPr defaultColWidth="8.85546875" defaultRowHeight="15" x14ac:dyDescent="0.25"/>
  <cols>
    <col min="1" max="1" width="7.85546875" style="6" bestFit="1" customWidth="1"/>
    <col min="2" max="2" width="44.7109375" style="6" customWidth="1"/>
    <col min="3" max="6" width="19.42578125" style="6" customWidth="1"/>
    <col min="7" max="8" width="25.28515625" style="6" customWidth="1"/>
    <col min="9" max="16384" width="8.85546875" style="6"/>
  </cols>
  <sheetData>
    <row r="1" spans="1:8" ht="24.75" customHeight="1" x14ac:dyDescent="0.25">
      <c r="A1" s="99" t="s">
        <v>83</v>
      </c>
    </row>
    <row r="2" spans="1:8" ht="18.75" customHeight="1" x14ac:dyDescent="0.25">
      <c r="A2" s="246" t="s">
        <v>115</v>
      </c>
      <c r="B2" s="246"/>
      <c r="C2" s="246"/>
      <c r="D2" s="246"/>
      <c r="E2" s="246"/>
      <c r="F2" s="98"/>
      <c r="G2" s="98"/>
      <c r="H2" s="98"/>
    </row>
    <row r="3" spans="1:8" ht="34.5" customHeight="1" x14ac:dyDescent="0.25">
      <c r="A3" s="245" t="s">
        <v>41</v>
      </c>
      <c r="B3" s="245"/>
      <c r="C3" s="245"/>
      <c r="D3" s="245"/>
      <c r="E3" s="245"/>
      <c r="F3" s="19"/>
      <c r="G3" s="8"/>
      <c r="H3" s="8"/>
    </row>
    <row r="4" spans="1:8" ht="7.5" customHeight="1" x14ac:dyDescent="0.25">
      <c r="A4" s="5"/>
      <c r="B4" s="5"/>
      <c r="C4" s="5"/>
      <c r="D4" s="5"/>
      <c r="E4" s="5"/>
      <c r="F4" s="5"/>
      <c r="G4" s="7"/>
      <c r="H4" s="7"/>
    </row>
    <row r="5" spans="1:8" ht="15.6" customHeight="1" x14ac:dyDescent="0.25">
      <c r="A5" s="245" t="s">
        <v>42</v>
      </c>
      <c r="B5" s="245"/>
      <c r="C5" s="245"/>
      <c r="D5" s="245"/>
      <c r="E5" s="245"/>
      <c r="F5" s="19"/>
      <c r="G5" s="9"/>
      <c r="H5" s="9"/>
    </row>
    <row r="6" spans="1:8" ht="18.75" x14ac:dyDescent="0.25">
      <c r="A6" s="5"/>
      <c r="B6" s="5"/>
      <c r="C6" s="5"/>
      <c r="D6" s="5"/>
      <c r="E6" s="5"/>
      <c r="F6" s="5"/>
      <c r="G6" s="7"/>
      <c r="H6" s="7"/>
    </row>
    <row r="7" spans="1:8" ht="27.75" customHeight="1" x14ac:dyDescent="0.25">
      <c r="A7" s="28" t="s">
        <v>37</v>
      </c>
      <c r="B7" s="29" t="s">
        <v>20</v>
      </c>
      <c r="C7" s="59" t="s">
        <v>54</v>
      </c>
      <c r="D7" s="101" t="s">
        <v>117</v>
      </c>
      <c r="E7" s="60" t="s">
        <v>116</v>
      </c>
    </row>
    <row r="8" spans="1:8" s="10" customFormat="1" ht="11.25" customHeight="1" x14ac:dyDescent="0.2">
      <c r="A8" s="54">
        <v>1</v>
      </c>
      <c r="B8" s="54">
        <v>2</v>
      </c>
      <c r="C8" s="54">
        <v>3</v>
      </c>
      <c r="D8" s="54">
        <v>4</v>
      </c>
      <c r="E8" s="54">
        <v>5</v>
      </c>
    </row>
    <row r="9" spans="1:8" x14ac:dyDescent="0.25">
      <c r="A9" s="11">
        <v>8</v>
      </c>
      <c r="B9" s="11" t="s">
        <v>43</v>
      </c>
      <c r="C9" s="26">
        <v>0</v>
      </c>
      <c r="D9" s="26">
        <v>0</v>
      </c>
      <c r="E9" s="26">
        <v>0</v>
      </c>
    </row>
    <row r="10" spans="1:8" x14ac:dyDescent="0.25">
      <c r="A10" s="18">
        <v>84</v>
      </c>
      <c r="B10" s="13" t="s">
        <v>44</v>
      </c>
      <c r="C10" s="12"/>
      <c r="D10" s="12"/>
      <c r="E10" s="12"/>
    </row>
    <row r="11" spans="1:8" x14ac:dyDescent="0.25">
      <c r="A11" s="18" t="s">
        <v>27</v>
      </c>
      <c r="B11" s="14"/>
      <c r="C11" s="12"/>
      <c r="D11" s="12"/>
      <c r="E11" s="12"/>
    </row>
    <row r="12" spans="1:8" x14ac:dyDescent="0.25">
      <c r="A12" s="11">
        <v>5</v>
      </c>
      <c r="B12" s="15" t="s">
        <v>45</v>
      </c>
      <c r="C12" s="26">
        <v>0</v>
      </c>
      <c r="D12" s="26">
        <v>0</v>
      </c>
      <c r="E12" s="26">
        <v>0</v>
      </c>
    </row>
    <row r="13" spans="1:8" x14ac:dyDescent="0.25">
      <c r="A13" s="18">
        <v>54</v>
      </c>
      <c r="B13" s="16" t="s">
        <v>46</v>
      </c>
      <c r="C13" s="12"/>
      <c r="D13" s="12"/>
      <c r="E13" s="12"/>
    </row>
    <row r="14" spans="1:8" x14ac:dyDescent="0.25">
      <c r="A14" s="18" t="s">
        <v>27</v>
      </c>
      <c r="B14" s="15"/>
      <c r="C14" s="12"/>
      <c r="D14" s="12"/>
      <c r="E14" s="12"/>
    </row>
    <row r="17" spans="1:5" ht="15.75" x14ac:dyDescent="0.25">
      <c r="B17" s="245" t="s">
        <v>47</v>
      </c>
      <c r="C17" s="245"/>
      <c r="D17" s="245"/>
      <c r="E17" s="245"/>
    </row>
    <row r="18" spans="1:5" ht="18.75" x14ac:dyDescent="0.25">
      <c r="B18" s="5"/>
      <c r="C18" s="5"/>
      <c r="D18" s="5"/>
      <c r="E18" s="5"/>
    </row>
    <row r="19" spans="1:5" ht="51" x14ac:dyDescent="0.25">
      <c r="A19" s="28" t="s">
        <v>37</v>
      </c>
      <c r="B19" s="29" t="s">
        <v>20</v>
      </c>
      <c r="C19" s="59" t="s">
        <v>54</v>
      </c>
      <c r="D19" s="101" t="s">
        <v>117</v>
      </c>
      <c r="E19" s="60" t="s">
        <v>116</v>
      </c>
    </row>
    <row r="20" spans="1:5" ht="10.15" customHeight="1" x14ac:dyDescent="0.25">
      <c r="A20" s="54">
        <v>1</v>
      </c>
      <c r="B20" s="54">
        <v>2</v>
      </c>
      <c r="C20" s="54">
        <v>3</v>
      </c>
      <c r="D20" s="54">
        <v>4</v>
      </c>
      <c r="E20" s="54">
        <v>5</v>
      </c>
    </row>
    <row r="21" spans="1:5" x14ac:dyDescent="0.25">
      <c r="A21" s="11">
        <v>8</v>
      </c>
      <c r="B21" s="11" t="s">
        <v>50</v>
      </c>
      <c r="C21" s="26">
        <v>0</v>
      </c>
      <c r="D21" s="26">
        <v>0</v>
      </c>
      <c r="E21" s="26">
        <v>0</v>
      </c>
    </row>
    <row r="22" spans="1:5" x14ac:dyDescent="0.25">
      <c r="A22" s="18">
        <v>81</v>
      </c>
      <c r="B22" s="13" t="s">
        <v>51</v>
      </c>
      <c r="C22" s="26"/>
      <c r="D22" s="26"/>
      <c r="E22" s="26"/>
    </row>
    <row r="23" spans="1:5" x14ac:dyDescent="0.25">
      <c r="A23" s="23" t="s">
        <v>27</v>
      </c>
      <c r="B23" s="13"/>
      <c r="C23" s="27"/>
      <c r="D23" s="27"/>
      <c r="E23" s="27"/>
    </row>
    <row r="24" spans="1:5" x14ac:dyDescent="0.25">
      <c r="A24" s="21"/>
      <c r="B24" s="11" t="s">
        <v>48</v>
      </c>
      <c r="C24" s="27">
        <v>0</v>
      </c>
      <c r="D24" s="27">
        <v>0</v>
      </c>
      <c r="E24" s="27">
        <v>0</v>
      </c>
    </row>
    <row r="25" spans="1:5" x14ac:dyDescent="0.25">
      <c r="A25" s="11">
        <v>1</v>
      </c>
      <c r="B25" s="11" t="s">
        <v>38</v>
      </c>
      <c r="C25" s="12"/>
      <c r="D25" s="12"/>
      <c r="E25" s="12"/>
    </row>
    <row r="26" spans="1:5" x14ac:dyDescent="0.25">
      <c r="A26" s="18">
        <v>11</v>
      </c>
      <c r="B26" s="13" t="s">
        <v>38</v>
      </c>
      <c r="C26" s="12"/>
      <c r="D26" s="12"/>
      <c r="E26" s="12"/>
    </row>
    <row r="27" spans="1:5" x14ac:dyDescent="0.25">
      <c r="A27" s="23" t="s">
        <v>27</v>
      </c>
      <c r="B27" s="17"/>
      <c r="C27" s="21"/>
      <c r="D27" s="21"/>
      <c r="E27" s="21"/>
    </row>
    <row r="29" spans="1:5" x14ac:dyDescent="0.25">
      <c r="E29" s="97"/>
    </row>
    <row r="30" spans="1:5" x14ac:dyDescent="0.25">
      <c r="E30" s="97"/>
    </row>
  </sheetData>
  <mergeCells count="4">
    <mergeCell ref="B17:E17"/>
    <mergeCell ref="A3:E3"/>
    <mergeCell ref="A5:E5"/>
    <mergeCell ref="A2:E2"/>
  </mergeCells>
  <pageMargins left="0.7" right="0.7" top="0.75" bottom="0.75" header="0.3" footer="0.3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1"/>
  <sheetViews>
    <sheetView zoomScale="85" zoomScaleNormal="85" workbookViewId="0">
      <selection activeCell="A6" sqref="A6:B6"/>
    </sheetView>
  </sheetViews>
  <sheetFormatPr defaultRowHeight="15" x14ac:dyDescent="0.25"/>
  <cols>
    <col min="1" max="1" width="18" style="112" customWidth="1"/>
    <col min="2" max="2" width="43.140625" style="112" customWidth="1"/>
    <col min="3" max="3" width="13.85546875" style="113" bestFit="1" customWidth="1"/>
    <col min="4" max="4" width="13.5703125" style="114" customWidth="1"/>
    <col min="5" max="5" width="14.42578125" style="115" bestFit="1" customWidth="1"/>
    <col min="6" max="7" width="9.140625" style="112"/>
    <col min="8" max="8" width="9.140625" style="112" customWidth="1"/>
    <col min="9" max="16384" width="9.140625" style="112"/>
  </cols>
  <sheetData>
    <row r="1" spans="1:8" ht="15.75" x14ac:dyDescent="0.25">
      <c r="A1" s="111" t="s">
        <v>83</v>
      </c>
    </row>
    <row r="2" spans="1:8" ht="46.5" customHeight="1" x14ac:dyDescent="0.25">
      <c r="A2" s="224" t="s">
        <v>115</v>
      </c>
      <c r="B2" s="224"/>
      <c r="C2" s="224"/>
      <c r="D2" s="224"/>
      <c r="E2" s="224"/>
      <c r="F2" s="98"/>
      <c r="G2" s="98"/>
      <c r="H2" s="98"/>
    </row>
    <row r="3" spans="1:8" ht="18" x14ac:dyDescent="0.25">
      <c r="A3" s="116"/>
      <c r="B3" s="116"/>
      <c r="C3" s="117"/>
      <c r="D3" s="118"/>
      <c r="E3" s="119"/>
    </row>
    <row r="4" spans="1:8" ht="15.75" customHeight="1" x14ac:dyDescent="0.25">
      <c r="A4" s="249" t="s">
        <v>84</v>
      </c>
      <c r="B4" s="250"/>
      <c r="C4" s="250"/>
      <c r="D4" s="250"/>
      <c r="E4" s="250"/>
    </row>
    <row r="5" spans="1:8" ht="15.75" customHeight="1" x14ac:dyDescent="0.25">
      <c r="A5" s="120"/>
      <c r="B5" s="121"/>
      <c r="C5" s="121"/>
      <c r="D5" s="122"/>
      <c r="E5" s="121"/>
    </row>
    <row r="6" spans="1:8" s="125" customFormat="1" ht="38.450000000000003" customHeight="1" x14ac:dyDescent="0.2">
      <c r="A6" s="251" t="s">
        <v>85</v>
      </c>
      <c r="B6" s="252"/>
      <c r="C6" s="59" t="s">
        <v>54</v>
      </c>
      <c r="D6" s="101" t="s">
        <v>117</v>
      </c>
      <c r="E6" s="60" t="s">
        <v>116</v>
      </c>
      <c r="F6" s="124"/>
    </row>
    <row r="7" spans="1:8" s="125" customFormat="1" ht="23.25" customHeight="1" x14ac:dyDescent="0.2">
      <c r="A7" s="251">
        <v>1</v>
      </c>
      <c r="B7" s="252"/>
      <c r="C7" s="123">
        <v>2</v>
      </c>
      <c r="D7" s="126">
        <v>3</v>
      </c>
      <c r="E7" s="123">
        <v>4</v>
      </c>
      <c r="F7" s="124"/>
    </row>
    <row r="8" spans="1:8" s="125" customFormat="1" ht="30" customHeight="1" x14ac:dyDescent="0.25">
      <c r="A8" s="253" t="s">
        <v>86</v>
      </c>
      <c r="B8" s="254"/>
      <c r="C8" s="127">
        <f t="shared" ref="C8:D8" si="0">C10+C16</f>
        <v>1757155.75</v>
      </c>
      <c r="D8" s="127">
        <f t="shared" si="0"/>
        <v>1923247.0600000003</v>
      </c>
      <c r="E8" s="127">
        <f>D8-C8</f>
        <v>166091.31000000029</v>
      </c>
      <c r="F8" s="124"/>
    </row>
    <row r="9" spans="1:8" s="125" customFormat="1" ht="15" customHeight="1" x14ac:dyDescent="0.2">
      <c r="A9" s="129"/>
      <c r="B9" s="130"/>
      <c r="C9" s="132"/>
      <c r="D9" s="132"/>
      <c r="E9" s="131"/>
      <c r="F9" s="124"/>
    </row>
    <row r="10" spans="1:8" ht="30" customHeight="1" x14ac:dyDescent="0.25">
      <c r="A10" s="247" t="s">
        <v>87</v>
      </c>
      <c r="B10" s="248"/>
      <c r="C10" s="134">
        <f t="shared" ref="C10:E10" si="1">C12</f>
        <v>0</v>
      </c>
      <c r="D10" s="128">
        <f t="shared" si="1"/>
        <v>0</v>
      </c>
      <c r="E10" s="133">
        <f t="shared" si="1"/>
        <v>0</v>
      </c>
      <c r="F10" s="124"/>
    </row>
    <row r="11" spans="1:8" s="139" customFormat="1" ht="24.75" customHeight="1" x14ac:dyDescent="0.25">
      <c r="A11" s="135" t="s">
        <v>88</v>
      </c>
      <c r="B11" s="135" t="s">
        <v>89</v>
      </c>
      <c r="C11" s="136">
        <f t="shared" ref="C11:E11" si="2">C12</f>
        <v>0</v>
      </c>
      <c r="D11" s="137">
        <f t="shared" si="2"/>
        <v>0</v>
      </c>
      <c r="E11" s="136">
        <f t="shared" si="2"/>
        <v>0</v>
      </c>
      <c r="F11" s="138"/>
    </row>
    <row r="12" spans="1:8" s="142" customFormat="1" ht="24.75" customHeight="1" x14ac:dyDescent="0.25">
      <c r="A12" s="140" t="s">
        <v>90</v>
      </c>
      <c r="B12" s="140" t="s">
        <v>91</v>
      </c>
      <c r="C12" s="137">
        <v>0</v>
      </c>
      <c r="D12" s="137">
        <v>0</v>
      </c>
      <c r="E12" s="137">
        <v>0</v>
      </c>
      <c r="F12" s="141"/>
    </row>
    <row r="13" spans="1:8" ht="25.5" customHeight="1" x14ac:dyDescent="0.25">
      <c r="A13" s="255" t="s">
        <v>92</v>
      </c>
      <c r="B13" s="256"/>
      <c r="C13" s="144"/>
      <c r="D13" s="144"/>
      <c r="E13" s="143"/>
      <c r="F13" s="124"/>
    </row>
    <row r="14" spans="1:8" ht="17.25" customHeight="1" x14ac:dyDescent="0.25">
      <c r="A14" s="145">
        <v>31</v>
      </c>
      <c r="B14" s="145" t="s">
        <v>32</v>
      </c>
      <c r="C14" s="146">
        <f t="shared" ref="C14:E14" si="3">C15</f>
        <v>0</v>
      </c>
      <c r="D14" s="147">
        <f t="shared" si="3"/>
        <v>0</v>
      </c>
      <c r="E14" s="146">
        <f t="shared" si="3"/>
        <v>0</v>
      </c>
      <c r="F14" s="124"/>
    </row>
    <row r="15" spans="1:8" s="142" customFormat="1" ht="17.25" customHeight="1" x14ac:dyDescent="0.25">
      <c r="A15" s="148">
        <v>3121</v>
      </c>
      <c r="B15" s="148" t="s">
        <v>118</v>
      </c>
      <c r="C15" s="149">
        <v>0</v>
      </c>
      <c r="D15" s="149">
        <v>0</v>
      </c>
      <c r="E15" s="150">
        <v>0</v>
      </c>
      <c r="F15" s="141"/>
    </row>
    <row r="16" spans="1:8" ht="25.5" customHeight="1" x14ac:dyDescent="0.25">
      <c r="A16" s="257" t="s">
        <v>119</v>
      </c>
      <c r="B16" s="257"/>
      <c r="C16" s="127">
        <f>C17+C50</f>
        <v>1757155.75</v>
      </c>
      <c r="D16" s="127">
        <f>D17+D50</f>
        <v>1923247.0600000003</v>
      </c>
      <c r="E16" s="127">
        <f>D16-C16</f>
        <v>166091.31000000029</v>
      </c>
      <c r="F16" s="124"/>
    </row>
    <row r="17" spans="1:6" s="155" customFormat="1" ht="24.75" customHeight="1" x14ac:dyDescent="0.25">
      <c r="A17" s="151" t="s">
        <v>120</v>
      </c>
      <c r="B17" s="151" t="s">
        <v>93</v>
      </c>
      <c r="C17" s="153">
        <f t="shared" ref="C17:D18" si="4">C18</f>
        <v>53709.29</v>
      </c>
      <c r="D17" s="153">
        <f t="shared" si="4"/>
        <v>54338.29</v>
      </c>
      <c r="E17" s="152">
        <f t="shared" ref="E17:E80" si="5">D17-C17</f>
        <v>629</v>
      </c>
      <c r="F17" s="154"/>
    </row>
    <row r="18" spans="1:6" s="158" customFormat="1" ht="24.75" customHeight="1" x14ac:dyDescent="0.25">
      <c r="A18" s="156" t="s">
        <v>90</v>
      </c>
      <c r="B18" s="156" t="s">
        <v>94</v>
      </c>
      <c r="C18" s="153">
        <f t="shared" si="4"/>
        <v>53709.29</v>
      </c>
      <c r="D18" s="153">
        <f t="shared" si="4"/>
        <v>54338.29</v>
      </c>
      <c r="E18" s="152">
        <f t="shared" si="5"/>
        <v>629</v>
      </c>
      <c r="F18" s="157"/>
    </row>
    <row r="19" spans="1:6" ht="17.25" customHeight="1" x14ac:dyDescent="0.25">
      <c r="A19" s="258" t="s">
        <v>95</v>
      </c>
      <c r="B19" s="258"/>
      <c r="C19" s="159">
        <f>C20+C44+C46</f>
        <v>53709.29</v>
      </c>
      <c r="D19" s="159">
        <f>D20+D44+D46</f>
        <v>54338.29</v>
      </c>
      <c r="E19" s="202">
        <f t="shared" si="5"/>
        <v>629</v>
      </c>
      <c r="F19" s="124"/>
    </row>
    <row r="20" spans="1:6" ht="16.5" customHeight="1" x14ac:dyDescent="0.25">
      <c r="A20" s="160">
        <v>32</v>
      </c>
      <c r="B20" s="160" t="s">
        <v>33</v>
      </c>
      <c r="C20" s="162">
        <f>C21+C25+C30+C39</f>
        <v>52709.29</v>
      </c>
      <c r="D20" s="162">
        <f>D21+D25+D30+D39</f>
        <v>53338.29</v>
      </c>
      <c r="E20" s="176">
        <f t="shared" si="5"/>
        <v>629</v>
      </c>
      <c r="F20" s="124"/>
    </row>
    <row r="21" spans="1:6" ht="16.5" customHeight="1" x14ac:dyDescent="0.25">
      <c r="A21" s="160">
        <v>321</v>
      </c>
      <c r="B21" s="160" t="s">
        <v>121</v>
      </c>
      <c r="C21" s="162">
        <f t="shared" ref="C21:D21" si="6">C22+C23+C24</f>
        <v>4100</v>
      </c>
      <c r="D21" s="162">
        <f t="shared" si="6"/>
        <v>4100</v>
      </c>
      <c r="E21" s="176">
        <f t="shared" si="5"/>
        <v>0</v>
      </c>
      <c r="F21" s="124"/>
    </row>
    <row r="22" spans="1:6" ht="16.5" customHeight="1" x14ac:dyDescent="0.25">
      <c r="A22" s="148">
        <v>3211</v>
      </c>
      <c r="B22" s="148" t="s">
        <v>122</v>
      </c>
      <c r="C22" s="164">
        <v>2500</v>
      </c>
      <c r="D22" s="164">
        <v>2500</v>
      </c>
      <c r="E22" s="176">
        <f t="shared" si="5"/>
        <v>0</v>
      </c>
      <c r="F22" s="124"/>
    </row>
    <row r="23" spans="1:6" ht="16.5" customHeight="1" x14ac:dyDescent="0.25">
      <c r="A23" s="148">
        <v>3213</v>
      </c>
      <c r="B23" s="148" t="s">
        <v>123</v>
      </c>
      <c r="C23" s="164">
        <v>1600</v>
      </c>
      <c r="D23" s="164">
        <v>1600</v>
      </c>
      <c r="E23" s="176">
        <f t="shared" si="5"/>
        <v>0</v>
      </c>
      <c r="F23" s="124"/>
    </row>
    <row r="24" spans="1:6" ht="16.5" customHeight="1" x14ac:dyDescent="0.25">
      <c r="A24" s="165">
        <v>3214</v>
      </c>
      <c r="B24" s="166" t="s">
        <v>124</v>
      </c>
      <c r="C24" s="164">
        <v>0</v>
      </c>
      <c r="D24" s="164">
        <v>0</v>
      </c>
      <c r="E24" s="176">
        <f t="shared" si="5"/>
        <v>0</v>
      </c>
      <c r="F24" s="124"/>
    </row>
    <row r="25" spans="1:6" ht="16.5" customHeight="1" x14ac:dyDescent="0.25">
      <c r="A25" s="160">
        <v>322</v>
      </c>
      <c r="B25" s="160" t="s">
        <v>125</v>
      </c>
      <c r="C25" s="162">
        <f t="shared" ref="C25:D25" si="7">C26+C27+C28+C29</f>
        <v>26199.29</v>
      </c>
      <c r="D25" s="162">
        <f t="shared" si="7"/>
        <v>26398.29</v>
      </c>
      <c r="E25" s="176">
        <f t="shared" si="5"/>
        <v>199</v>
      </c>
      <c r="F25" s="124"/>
    </row>
    <row r="26" spans="1:6" ht="16.5" customHeight="1" x14ac:dyDescent="0.25">
      <c r="A26" s="148">
        <v>3221</v>
      </c>
      <c r="B26" s="148" t="s">
        <v>126</v>
      </c>
      <c r="C26" s="164">
        <v>8700</v>
      </c>
      <c r="D26" s="164">
        <v>8400</v>
      </c>
      <c r="E26" s="176">
        <f t="shared" si="5"/>
        <v>-300</v>
      </c>
      <c r="F26" s="124"/>
    </row>
    <row r="27" spans="1:6" ht="16.5" customHeight="1" x14ac:dyDescent="0.25">
      <c r="A27" s="148">
        <v>3223</v>
      </c>
      <c r="B27" s="148" t="s">
        <v>127</v>
      </c>
      <c r="C27" s="164">
        <v>17100</v>
      </c>
      <c r="D27" s="164">
        <v>17760</v>
      </c>
      <c r="E27" s="176">
        <f t="shared" si="5"/>
        <v>660</v>
      </c>
      <c r="F27" s="124"/>
    </row>
    <row r="28" spans="1:6" ht="16.5" customHeight="1" x14ac:dyDescent="0.25">
      <c r="A28" s="148">
        <v>3225</v>
      </c>
      <c r="B28" s="148" t="s">
        <v>128</v>
      </c>
      <c r="C28" s="163">
        <v>399.29</v>
      </c>
      <c r="D28" s="163">
        <v>238.29</v>
      </c>
      <c r="E28" s="176">
        <f t="shared" si="5"/>
        <v>-161.00000000000003</v>
      </c>
      <c r="F28" s="124"/>
    </row>
    <row r="29" spans="1:6" ht="16.5" customHeight="1" x14ac:dyDescent="0.25">
      <c r="A29" s="148">
        <v>3227</v>
      </c>
      <c r="B29" s="167" t="s">
        <v>129</v>
      </c>
      <c r="C29" s="164">
        <v>0</v>
      </c>
      <c r="D29" s="164">
        <v>0</v>
      </c>
      <c r="E29" s="176">
        <f t="shared" si="5"/>
        <v>0</v>
      </c>
      <c r="F29" s="124"/>
    </row>
    <row r="30" spans="1:6" ht="16.5" customHeight="1" x14ac:dyDescent="0.25">
      <c r="A30" s="160">
        <v>323</v>
      </c>
      <c r="B30" s="160" t="s">
        <v>96</v>
      </c>
      <c r="C30" s="162">
        <f t="shared" ref="C30:D30" si="8">C31+C32+C33+C34+C35+C37+C38+C36</f>
        <v>19280</v>
      </c>
      <c r="D30" s="162">
        <f t="shared" si="8"/>
        <v>19710</v>
      </c>
      <c r="E30" s="176">
        <f t="shared" si="5"/>
        <v>430</v>
      </c>
      <c r="F30" s="124"/>
    </row>
    <row r="31" spans="1:6" ht="16.5" customHeight="1" x14ac:dyDescent="0.25">
      <c r="A31" s="148">
        <v>3231</v>
      </c>
      <c r="B31" s="148" t="s">
        <v>130</v>
      </c>
      <c r="C31" s="164">
        <v>3500</v>
      </c>
      <c r="D31" s="164">
        <v>3500</v>
      </c>
      <c r="E31" s="176">
        <f t="shared" si="5"/>
        <v>0</v>
      </c>
      <c r="F31" s="124"/>
    </row>
    <row r="32" spans="1:6" ht="16.5" customHeight="1" x14ac:dyDescent="0.25">
      <c r="A32" s="148">
        <v>3232</v>
      </c>
      <c r="B32" s="148" t="s">
        <v>131</v>
      </c>
      <c r="C32" s="164">
        <v>900</v>
      </c>
      <c r="D32" s="164">
        <v>900</v>
      </c>
      <c r="E32" s="176">
        <f t="shared" si="5"/>
        <v>0</v>
      </c>
      <c r="F32" s="124"/>
    </row>
    <row r="33" spans="1:6" ht="16.5" customHeight="1" x14ac:dyDescent="0.25">
      <c r="A33" s="148">
        <v>3233</v>
      </c>
      <c r="B33" s="167" t="s">
        <v>132</v>
      </c>
      <c r="C33" s="164">
        <v>0</v>
      </c>
      <c r="D33" s="164">
        <v>0</v>
      </c>
      <c r="E33" s="176">
        <f t="shared" si="5"/>
        <v>0</v>
      </c>
      <c r="F33" s="124"/>
    </row>
    <row r="34" spans="1:6" ht="16.5" customHeight="1" x14ac:dyDescent="0.25">
      <c r="A34" s="148">
        <v>3234</v>
      </c>
      <c r="B34" s="148" t="s">
        <v>133</v>
      </c>
      <c r="C34" s="164">
        <v>9700</v>
      </c>
      <c r="D34" s="164">
        <v>9830</v>
      </c>
      <c r="E34" s="176">
        <f t="shared" si="5"/>
        <v>130</v>
      </c>
      <c r="F34" s="124"/>
    </row>
    <row r="35" spans="1:6" ht="16.5" customHeight="1" x14ac:dyDescent="0.25">
      <c r="A35" s="148">
        <v>3236</v>
      </c>
      <c r="B35" s="148" t="s">
        <v>134</v>
      </c>
      <c r="C35" s="164">
        <v>1100</v>
      </c>
      <c r="D35" s="164">
        <v>1100</v>
      </c>
      <c r="E35" s="176">
        <f t="shared" si="5"/>
        <v>0</v>
      </c>
      <c r="F35" s="124"/>
    </row>
    <row r="36" spans="1:6" ht="16.5" customHeight="1" x14ac:dyDescent="0.25">
      <c r="A36" s="148">
        <v>3237</v>
      </c>
      <c r="B36" s="148" t="s">
        <v>135</v>
      </c>
      <c r="C36" s="164">
        <v>130</v>
      </c>
      <c r="D36" s="164">
        <v>130</v>
      </c>
      <c r="E36" s="176">
        <f t="shared" si="5"/>
        <v>0</v>
      </c>
      <c r="F36" s="124"/>
    </row>
    <row r="37" spans="1:6" ht="16.5" customHeight="1" x14ac:dyDescent="0.25">
      <c r="A37" s="148">
        <v>3238</v>
      </c>
      <c r="B37" s="148" t="s">
        <v>136</v>
      </c>
      <c r="C37" s="164">
        <v>2300</v>
      </c>
      <c r="D37" s="164">
        <v>2300</v>
      </c>
      <c r="E37" s="176">
        <f t="shared" si="5"/>
        <v>0</v>
      </c>
      <c r="F37" s="124"/>
    </row>
    <row r="38" spans="1:6" ht="16.5" customHeight="1" x14ac:dyDescent="0.25">
      <c r="A38" s="148">
        <v>3239</v>
      </c>
      <c r="B38" s="148" t="s">
        <v>137</v>
      </c>
      <c r="C38" s="164">
        <v>1650</v>
      </c>
      <c r="D38" s="164">
        <v>1950</v>
      </c>
      <c r="E38" s="176">
        <f t="shared" si="5"/>
        <v>300</v>
      </c>
      <c r="F38" s="124"/>
    </row>
    <row r="39" spans="1:6" ht="16.5" customHeight="1" x14ac:dyDescent="0.25">
      <c r="A39" s="160">
        <v>329</v>
      </c>
      <c r="B39" s="160" t="s">
        <v>138</v>
      </c>
      <c r="C39" s="162">
        <f t="shared" ref="C39:D39" si="9">C40+C41+C43+C42</f>
        <v>3130</v>
      </c>
      <c r="D39" s="162">
        <f t="shared" si="9"/>
        <v>3130</v>
      </c>
      <c r="E39" s="176">
        <f t="shared" si="5"/>
        <v>0</v>
      </c>
      <c r="F39" s="124"/>
    </row>
    <row r="40" spans="1:6" ht="16.5" customHeight="1" x14ac:dyDescent="0.25">
      <c r="A40" s="148">
        <v>3292</v>
      </c>
      <c r="B40" s="148" t="s">
        <v>139</v>
      </c>
      <c r="C40" s="164">
        <v>2100</v>
      </c>
      <c r="D40" s="164">
        <v>2100</v>
      </c>
      <c r="E40" s="176">
        <f t="shared" si="5"/>
        <v>0</v>
      </c>
      <c r="F40" s="124"/>
    </row>
    <row r="41" spans="1:6" ht="16.5" customHeight="1" x14ac:dyDescent="0.25">
      <c r="A41" s="148">
        <v>3294</v>
      </c>
      <c r="B41" s="148" t="s">
        <v>140</v>
      </c>
      <c r="C41" s="164">
        <v>300</v>
      </c>
      <c r="D41" s="164">
        <v>300</v>
      </c>
      <c r="E41" s="176">
        <f t="shared" si="5"/>
        <v>0</v>
      </c>
      <c r="F41" s="124"/>
    </row>
    <row r="42" spans="1:6" ht="16.5" customHeight="1" x14ac:dyDescent="0.25">
      <c r="A42" s="148">
        <v>3295</v>
      </c>
      <c r="B42" s="148" t="s">
        <v>141</v>
      </c>
      <c r="C42" s="164">
        <v>130</v>
      </c>
      <c r="D42" s="164">
        <v>130</v>
      </c>
      <c r="E42" s="176">
        <f t="shared" si="5"/>
        <v>0</v>
      </c>
      <c r="F42" s="124"/>
    </row>
    <row r="43" spans="1:6" ht="16.5" customHeight="1" x14ac:dyDescent="0.25">
      <c r="A43" s="148">
        <v>3299</v>
      </c>
      <c r="B43" s="148" t="s">
        <v>142</v>
      </c>
      <c r="C43" s="164">
        <v>600</v>
      </c>
      <c r="D43" s="164">
        <v>600</v>
      </c>
      <c r="E43" s="176">
        <f t="shared" si="5"/>
        <v>0</v>
      </c>
      <c r="F43" s="124"/>
    </row>
    <row r="44" spans="1:6" ht="16.5" customHeight="1" x14ac:dyDescent="0.25">
      <c r="A44" s="160">
        <v>34</v>
      </c>
      <c r="B44" s="160" t="s">
        <v>58</v>
      </c>
      <c r="C44" s="162">
        <f t="shared" ref="C44:D44" si="10">C45</f>
        <v>1000</v>
      </c>
      <c r="D44" s="162">
        <f t="shared" si="10"/>
        <v>1000</v>
      </c>
      <c r="E44" s="176">
        <f t="shared" si="5"/>
        <v>0</v>
      </c>
      <c r="F44" s="124"/>
    </row>
    <row r="45" spans="1:6" ht="16.5" customHeight="1" x14ac:dyDescent="0.25">
      <c r="A45" s="148">
        <v>3431</v>
      </c>
      <c r="B45" s="148" t="s">
        <v>143</v>
      </c>
      <c r="C45" s="164">
        <v>1000</v>
      </c>
      <c r="D45" s="164">
        <v>1000</v>
      </c>
      <c r="E45" s="176">
        <f t="shared" si="5"/>
        <v>0</v>
      </c>
      <c r="F45" s="124"/>
    </row>
    <row r="46" spans="1:6" ht="16.5" customHeight="1" x14ac:dyDescent="0.25">
      <c r="A46" s="168">
        <v>4</v>
      </c>
      <c r="B46" s="169" t="s">
        <v>34</v>
      </c>
      <c r="C46" s="162">
        <f t="shared" ref="C46:D46" si="11">C48+C49</f>
        <v>0</v>
      </c>
      <c r="D46" s="162">
        <f t="shared" si="11"/>
        <v>0</v>
      </c>
      <c r="E46" s="176">
        <f t="shared" si="5"/>
        <v>0</v>
      </c>
      <c r="F46" s="124"/>
    </row>
    <row r="47" spans="1:6" ht="16.5" customHeight="1" x14ac:dyDescent="0.25">
      <c r="A47" s="165">
        <v>4223</v>
      </c>
      <c r="B47" s="165" t="s">
        <v>144</v>
      </c>
      <c r="C47" s="162">
        <v>0</v>
      </c>
      <c r="D47" s="162">
        <v>0</v>
      </c>
      <c r="E47" s="176">
        <f t="shared" si="5"/>
        <v>0</v>
      </c>
      <c r="F47" s="124"/>
    </row>
    <row r="48" spans="1:6" ht="16.5" customHeight="1" x14ac:dyDescent="0.25">
      <c r="A48" s="170">
        <v>4227</v>
      </c>
      <c r="B48" s="171" t="s">
        <v>145</v>
      </c>
      <c r="C48" s="164">
        <v>0</v>
      </c>
      <c r="D48" s="164">
        <v>0</v>
      </c>
      <c r="E48" s="176">
        <f t="shared" si="5"/>
        <v>0</v>
      </c>
      <c r="F48" s="124"/>
    </row>
    <row r="49" spans="1:6" ht="16.5" customHeight="1" x14ac:dyDescent="0.25">
      <c r="A49" s="170">
        <v>4241</v>
      </c>
      <c r="B49" s="171" t="s">
        <v>146</v>
      </c>
      <c r="C49" s="164">
        <v>0</v>
      </c>
      <c r="D49" s="164">
        <v>0</v>
      </c>
      <c r="E49" s="176">
        <f t="shared" si="5"/>
        <v>0</v>
      </c>
      <c r="F49" s="124"/>
    </row>
    <row r="50" spans="1:6" s="139" customFormat="1" ht="25.5" customHeight="1" x14ac:dyDescent="0.25">
      <c r="A50" s="172" t="s">
        <v>106</v>
      </c>
      <c r="B50" s="173" t="s">
        <v>97</v>
      </c>
      <c r="C50" s="127">
        <f>C51+C73+C209+C214+C217+C246</f>
        <v>1703446.46</v>
      </c>
      <c r="D50" s="127">
        <f>D51+D73+D209+D214+D217+D246</f>
        <v>1868908.7700000003</v>
      </c>
      <c r="E50" s="203">
        <f t="shared" si="5"/>
        <v>165462.31000000029</v>
      </c>
      <c r="F50" s="138"/>
    </row>
    <row r="51" spans="1:6" s="139" customFormat="1" ht="27" customHeight="1" x14ac:dyDescent="0.25">
      <c r="A51" s="174" t="s">
        <v>98</v>
      </c>
      <c r="B51" s="174" t="s">
        <v>147</v>
      </c>
      <c r="C51" s="127">
        <f t="shared" ref="C51:D51" si="12">C52</f>
        <v>3982.5</v>
      </c>
      <c r="D51" s="127">
        <f t="shared" si="12"/>
        <v>3982.5</v>
      </c>
      <c r="E51" s="203">
        <f t="shared" si="5"/>
        <v>0</v>
      </c>
      <c r="F51" s="138"/>
    </row>
    <row r="52" spans="1:6" s="139" customFormat="1" ht="16.5" customHeight="1" x14ac:dyDescent="0.25">
      <c r="A52" s="258" t="s">
        <v>92</v>
      </c>
      <c r="B52" s="258"/>
      <c r="C52" s="159">
        <f>C60+C53+C71</f>
        <v>3982.5</v>
      </c>
      <c r="D52" s="159">
        <f>D60+D53+D71</f>
        <v>3982.5</v>
      </c>
      <c r="E52" s="202">
        <f t="shared" si="5"/>
        <v>0</v>
      </c>
      <c r="F52" s="138"/>
    </row>
    <row r="53" spans="1:6" s="139" customFormat="1" ht="16.5" customHeight="1" x14ac:dyDescent="0.25">
      <c r="A53" s="145">
        <v>31</v>
      </c>
      <c r="B53" s="145" t="s">
        <v>32</v>
      </c>
      <c r="C53" s="147">
        <f t="shared" ref="C53:D53" si="13">C54+C58</f>
        <v>0</v>
      </c>
      <c r="D53" s="147">
        <f t="shared" si="13"/>
        <v>0</v>
      </c>
      <c r="E53" s="176">
        <f t="shared" si="5"/>
        <v>0</v>
      </c>
      <c r="F53" s="138"/>
    </row>
    <row r="54" spans="1:6" s="139" customFormat="1" ht="16.5" customHeight="1" x14ac:dyDescent="0.25">
      <c r="A54" s="145">
        <v>311</v>
      </c>
      <c r="B54" s="145" t="s">
        <v>148</v>
      </c>
      <c r="C54" s="147">
        <f t="shared" ref="C54:D54" si="14">C55+C57+C56</f>
        <v>0</v>
      </c>
      <c r="D54" s="147">
        <f t="shared" si="14"/>
        <v>0</v>
      </c>
      <c r="E54" s="176">
        <f t="shared" si="5"/>
        <v>0</v>
      </c>
      <c r="F54" s="138"/>
    </row>
    <row r="55" spans="1:6" s="139" customFormat="1" ht="16.5" customHeight="1" x14ac:dyDescent="0.25">
      <c r="A55" s="170">
        <v>3111</v>
      </c>
      <c r="B55" s="170" t="s">
        <v>149</v>
      </c>
      <c r="C55" s="149">
        <v>0</v>
      </c>
      <c r="D55" s="149">
        <v>0</v>
      </c>
      <c r="E55" s="176">
        <f t="shared" si="5"/>
        <v>0</v>
      </c>
      <c r="F55" s="138"/>
    </row>
    <row r="56" spans="1:6" s="139" customFormat="1" ht="16.5" customHeight="1" x14ac:dyDescent="0.25">
      <c r="A56" s="148">
        <v>3121</v>
      </c>
      <c r="B56" s="148" t="s">
        <v>118</v>
      </c>
      <c r="C56" s="149">
        <v>0</v>
      </c>
      <c r="D56" s="149">
        <v>0</v>
      </c>
      <c r="E56" s="176">
        <f t="shared" si="5"/>
        <v>0</v>
      </c>
      <c r="F56" s="138"/>
    </row>
    <row r="57" spans="1:6" s="139" customFormat="1" ht="16.5" customHeight="1" x14ac:dyDescent="0.25">
      <c r="A57" s="148">
        <v>3132</v>
      </c>
      <c r="B57" s="148" t="s">
        <v>150</v>
      </c>
      <c r="C57" s="149">
        <v>0</v>
      </c>
      <c r="D57" s="149">
        <v>0</v>
      </c>
      <c r="E57" s="176">
        <f t="shared" si="5"/>
        <v>0</v>
      </c>
      <c r="F57" s="138"/>
    </row>
    <row r="58" spans="1:6" s="139" customFormat="1" ht="16.5" customHeight="1" x14ac:dyDescent="0.25">
      <c r="A58" s="160">
        <v>313</v>
      </c>
      <c r="B58" s="160" t="s">
        <v>151</v>
      </c>
      <c r="C58" s="147">
        <f t="shared" ref="C58:D58" si="15">C59</f>
        <v>0</v>
      </c>
      <c r="D58" s="147">
        <f t="shared" si="15"/>
        <v>0</v>
      </c>
      <c r="E58" s="176">
        <f t="shared" si="5"/>
        <v>0</v>
      </c>
      <c r="F58" s="138"/>
    </row>
    <row r="59" spans="1:6" s="139" customFormat="1" ht="16.5" customHeight="1" x14ac:dyDescent="0.25">
      <c r="A59" s="148">
        <v>3132</v>
      </c>
      <c r="B59" s="148" t="s">
        <v>150</v>
      </c>
      <c r="C59" s="149">
        <v>0</v>
      </c>
      <c r="D59" s="149">
        <v>0</v>
      </c>
      <c r="E59" s="176">
        <f t="shared" si="5"/>
        <v>0</v>
      </c>
      <c r="F59" s="138"/>
    </row>
    <row r="60" spans="1:6" s="139" customFormat="1" ht="16.5" customHeight="1" x14ac:dyDescent="0.25">
      <c r="A60" s="160">
        <v>32</v>
      </c>
      <c r="B60" s="160" t="s">
        <v>33</v>
      </c>
      <c r="C60" s="175">
        <f t="shared" ref="C60:D60" si="16">C61+C69+C64+C67</f>
        <v>3982.5</v>
      </c>
      <c r="D60" s="175">
        <f t="shared" si="16"/>
        <v>1212.5</v>
      </c>
      <c r="E60" s="176">
        <f t="shared" si="5"/>
        <v>-2770</v>
      </c>
      <c r="F60" s="138"/>
    </row>
    <row r="61" spans="1:6" s="139" customFormat="1" ht="16.5" customHeight="1" x14ac:dyDescent="0.25">
      <c r="A61" s="160">
        <v>321</v>
      </c>
      <c r="B61" s="160" t="s">
        <v>121</v>
      </c>
      <c r="C61" s="147">
        <f t="shared" ref="C61:D61" si="17">C62</f>
        <v>450</v>
      </c>
      <c r="D61" s="147">
        <f t="shared" si="17"/>
        <v>450</v>
      </c>
      <c r="E61" s="176">
        <f t="shared" si="5"/>
        <v>0</v>
      </c>
      <c r="F61" s="138"/>
    </row>
    <row r="62" spans="1:6" s="139" customFormat="1" ht="16.5" customHeight="1" x14ac:dyDescent="0.25">
      <c r="A62" s="148">
        <v>3211</v>
      </c>
      <c r="B62" s="148" t="s">
        <v>122</v>
      </c>
      <c r="C62" s="149">
        <v>450</v>
      </c>
      <c r="D62" s="149">
        <v>450</v>
      </c>
      <c r="E62" s="176">
        <f t="shared" si="5"/>
        <v>0</v>
      </c>
      <c r="F62" s="138"/>
    </row>
    <row r="63" spans="1:6" s="139" customFormat="1" ht="16.5" customHeight="1" x14ac:dyDescent="0.25">
      <c r="A63" s="148">
        <v>3225</v>
      </c>
      <c r="B63" s="148" t="s">
        <v>128</v>
      </c>
      <c r="C63" s="149">
        <v>0</v>
      </c>
      <c r="D63" s="149">
        <v>0</v>
      </c>
      <c r="E63" s="176">
        <f t="shared" si="5"/>
        <v>0</v>
      </c>
      <c r="F63" s="138"/>
    </row>
    <row r="64" spans="1:6" s="139" customFormat="1" ht="16.5" customHeight="1" x14ac:dyDescent="0.25">
      <c r="A64" s="160">
        <v>322</v>
      </c>
      <c r="B64" s="160" t="s">
        <v>125</v>
      </c>
      <c r="C64" s="147">
        <f t="shared" ref="C64:D64" si="18">C65+C66</f>
        <v>200</v>
      </c>
      <c r="D64" s="147">
        <f t="shared" si="18"/>
        <v>200</v>
      </c>
      <c r="E64" s="176">
        <f t="shared" si="5"/>
        <v>0</v>
      </c>
      <c r="F64" s="138"/>
    </row>
    <row r="65" spans="1:6" s="139" customFormat="1" ht="16.5" customHeight="1" x14ac:dyDescent="0.25">
      <c r="A65" s="148">
        <v>3221</v>
      </c>
      <c r="B65" s="148" t="s">
        <v>126</v>
      </c>
      <c r="C65" s="149">
        <v>100</v>
      </c>
      <c r="D65" s="149">
        <v>100</v>
      </c>
      <c r="E65" s="176">
        <f t="shared" si="5"/>
        <v>0</v>
      </c>
      <c r="F65" s="138"/>
    </row>
    <row r="66" spans="1:6" s="139" customFormat="1" ht="16.5" customHeight="1" x14ac:dyDescent="0.25">
      <c r="A66" s="148">
        <v>3222</v>
      </c>
      <c r="B66" s="148" t="s">
        <v>152</v>
      </c>
      <c r="C66" s="149">
        <v>100</v>
      </c>
      <c r="D66" s="149">
        <v>100</v>
      </c>
      <c r="E66" s="176">
        <f t="shared" si="5"/>
        <v>0</v>
      </c>
      <c r="F66" s="138"/>
    </row>
    <row r="67" spans="1:6" s="139" customFormat="1" ht="16.5" customHeight="1" x14ac:dyDescent="0.25">
      <c r="A67" s="160">
        <v>323</v>
      </c>
      <c r="B67" s="160" t="s">
        <v>96</v>
      </c>
      <c r="C67" s="147">
        <f t="shared" ref="C67:D67" si="19">C68</f>
        <v>112.5</v>
      </c>
      <c r="D67" s="147">
        <f t="shared" si="19"/>
        <v>112.5</v>
      </c>
      <c r="E67" s="176">
        <f t="shared" si="5"/>
        <v>0</v>
      </c>
      <c r="F67" s="138"/>
    </row>
    <row r="68" spans="1:6" s="139" customFormat="1" ht="16.5" customHeight="1" x14ac:dyDescent="0.25">
      <c r="A68" s="148">
        <v>3231</v>
      </c>
      <c r="B68" s="148" t="s">
        <v>130</v>
      </c>
      <c r="C68" s="176">
        <v>112.5</v>
      </c>
      <c r="D68" s="176">
        <v>112.5</v>
      </c>
      <c r="E68" s="176">
        <f t="shared" si="5"/>
        <v>0</v>
      </c>
      <c r="F68" s="138"/>
    </row>
    <row r="69" spans="1:6" s="139" customFormat="1" ht="16.5" customHeight="1" x14ac:dyDescent="0.25">
      <c r="A69" s="160">
        <v>329</v>
      </c>
      <c r="B69" s="160" t="s">
        <v>96</v>
      </c>
      <c r="C69" s="147">
        <f t="shared" ref="C69:D69" si="20">C70</f>
        <v>3220</v>
      </c>
      <c r="D69" s="147">
        <f t="shared" si="20"/>
        <v>450</v>
      </c>
      <c r="E69" s="176">
        <f t="shared" si="5"/>
        <v>-2770</v>
      </c>
      <c r="F69" s="138"/>
    </row>
    <row r="70" spans="1:6" s="139" customFormat="1" ht="16.5" customHeight="1" x14ac:dyDescent="0.25">
      <c r="A70" s="148">
        <v>3299</v>
      </c>
      <c r="B70" s="148" t="s">
        <v>142</v>
      </c>
      <c r="C70" s="149">
        <v>3220</v>
      </c>
      <c r="D70" s="149">
        <v>450</v>
      </c>
      <c r="E70" s="176">
        <f t="shared" si="5"/>
        <v>-2770</v>
      </c>
      <c r="F70" s="138"/>
    </row>
    <row r="71" spans="1:6" s="139" customFormat="1" ht="16.5" customHeight="1" x14ac:dyDescent="0.25">
      <c r="A71" s="160">
        <v>37</v>
      </c>
      <c r="B71" s="42" t="s">
        <v>175</v>
      </c>
      <c r="C71" s="147">
        <f t="shared" ref="C71:D71" si="21">C72</f>
        <v>0</v>
      </c>
      <c r="D71" s="147">
        <f t="shared" si="21"/>
        <v>2770</v>
      </c>
      <c r="E71" s="176">
        <f t="shared" si="5"/>
        <v>2770</v>
      </c>
      <c r="F71" s="138"/>
    </row>
    <row r="72" spans="1:6" s="139" customFormat="1" ht="16.5" customHeight="1" x14ac:dyDescent="0.25">
      <c r="A72" s="177">
        <v>37215</v>
      </c>
      <c r="B72" s="42" t="s">
        <v>175</v>
      </c>
      <c r="C72" s="149">
        <v>0</v>
      </c>
      <c r="D72" s="149">
        <v>2770</v>
      </c>
      <c r="E72" s="176">
        <f t="shared" si="5"/>
        <v>2770</v>
      </c>
      <c r="F72" s="138"/>
    </row>
    <row r="73" spans="1:6" s="142" customFormat="1" ht="25.5" customHeight="1" x14ac:dyDescent="0.25">
      <c r="A73" s="135" t="s">
        <v>107</v>
      </c>
      <c r="B73" s="178" t="s">
        <v>99</v>
      </c>
      <c r="C73" s="137">
        <f t="shared" ref="C73:D73" si="22">C200+C74+C101+C132+C163+C185+C207</f>
        <v>1606480</v>
      </c>
      <c r="D73" s="179">
        <f t="shared" si="22"/>
        <v>1769252.4700000002</v>
      </c>
      <c r="E73" s="152">
        <f t="shared" si="5"/>
        <v>162772.4700000002</v>
      </c>
      <c r="F73" s="141"/>
    </row>
    <row r="74" spans="1:6" s="142" customFormat="1" ht="25.5" customHeight="1" x14ac:dyDescent="0.25">
      <c r="A74" s="255" t="s">
        <v>100</v>
      </c>
      <c r="B74" s="256"/>
      <c r="C74" s="180">
        <f>C75+C79+C98</f>
        <v>6500</v>
      </c>
      <c r="D74" s="159">
        <f>D75+D79+D98</f>
        <v>7792.68</v>
      </c>
      <c r="E74" s="202">
        <f t="shared" si="5"/>
        <v>1292.6800000000003</v>
      </c>
      <c r="F74" s="141"/>
    </row>
    <row r="75" spans="1:6" ht="16.5" customHeight="1" x14ac:dyDescent="0.25">
      <c r="A75" s="145">
        <v>31</v>
      </c>
      <c r="B75" s="145" t="s">
        <v>32</v>
      </c>
      <c r="C75" s="162">
        <f t="shared" ref="C75:D75" si="23">C76</f>
        <v>0</v>
      </c>
      <c r="D75" s="162">
        <f t="shared" si="23"/>
        <v>300</v>
      </c>
      <c r="E75" s="176">
        <f t="shared" si="5"/>
        <v>300</v>
      </c>
      <c r="F75" s="124"/>
    </row>
    <row r="76" spans="1:6" ht="16.5" customHeight="1" x14ac:dyDescent="0.25">
      <c r="A76" s="145">
        <v>311</v>
      </c>
      <c r="B76" s="145" t="s">
        <v>148</v>
      </c>
      <c r="C76" s="162">
        <f t="shared" ref="C76:D76" si="24">C77+C78</f>
        <v>0</v>
      </c>
      <c r="D76" s="162">
        <f t="shared" si="24"/>
        <v>300</v>
      </c>
      <c r="E76" s="176">
        <f t="shared" si="5"/>
        <v>300</v>
      </c>
      <c r="F76" s="124"/>
    </row>
    <row r="77" spans="1:6" s="142" customFormat="1" ht="16.5" customHeight="1" x14ac:dyDescent="0.25">
      <c r="A77" s="181">
        <v>3111</v>
      </c>
      <c r="B77" s="170" t="s">
        <v>149</v>
      </c>
      <c r="C77" s="164">
        <v>0</v>
      </c>
      <c r="D77" s="164">
        <v>300</v>
      </c>
      <c r="E77" s="176">
        <f t="shared" si="5"/>
        <v>300</v>
      </c>
      <c r="F77" s="141"/>
    </row>
    <row r="78" spans="1:6" s="139" customFormat="1" ht="16.5" customHeight="1" x14ac:dyDescent="0.25">
      <c r="A78" s="181">
        <v>3132</v>
      </c>
      <c r="B78" s="148" t="s">
        <v>150</v>
      </c>
      <c r="C78" s="164">
        <v>0</v>
      </c>
      <c r="D78" s="164">
        <v>0</v>
      </c>
      <c r="E78" s="176">
        <f t="shared" si="5"/>
        <v>0</v>
      </c>
      <c r="F78" s="138"/>
    </row>
    <row r="79" spans="1:6" s="139" customFormat="1" ht="16.5" customHeight="1" x14ac:dyDescent="0.25">
      <c r="A79" s="160">
        <v>32</v>
      </c>
      <c r="B79" s="160" t="s">
        <v>33</v>
      </c>
      <c r="C79" s="161">
        <f t="shared" ref="C79:D79" si="25">C80+C83+C88+C93</f>
        <v>5500</v>
      </c>
      <c r="D79" s="161">
        <f t="shared" si="25"/>
        <v>6592.68</v>
      </c>
      <c r="E79" s="176">
        <f t="shared" si="5"/>
        <v>1092.6800000000003</v>
      </c>
      <c r="F79" s="138"/>
    </row>
    <row r="80" spans="1:6" s="139" customFormat="1" ht="16.5" customHeight="1" x14ac:dyDescent="0.25">
      <c r="A80" s="160">
        <v>321</v>
      </c>
      <c r="B80" s="160" t="s">
        <v>121</v>
      </c>
      <c r="C80" s="162">
        <f t="shared" ref="C80:D80" si="26">C81+C82</f>
        <v>400</v>
      </c>
      <c r="D80" s="162">
        <f t="shared" si="26"/>
        <v>100</v>
      </c>
      <c r="E80" s="176">
        <f t="shared" si="5"/>
        <v>-300</v>
      </c>
      <c r="F80" s="138"/>
    </row>
    <row r="81" spans="1:6" s="139" customFormat="1" ht="16.5" customHeight="1" x14ac:dyDescent="0.25">
      <c r="A81" s="148">
        <v>3211</v>
      </c>
      <c r="B81" s="148" t="s">
        <v>122</v>
      </c>
      <c r="C81" s="164">
        <v>400</v>
      </c>
      <c r="D81" s="164">
        <v>100</v>
      </c>
      <c r="E81" s="176">
        <f t="shared" ref="E81:E144" si="27">D81-C81</f>
        <v>-300</v>
      </c>
      <c r="F81" s="138"/>
    </row>
    <row r="82" spans="1:6" s="139" customFormat="1" ht="16.5" hidden="1" customHeight="1" x14ac:dyDescent="0.25">
      <c r="A82" s="148">
        <v>3213</v>
      </c>
      <c r="B82" s="148" t="s">
        <v>123</v>
      </c>
      <c r="C82" s="164"/>
      <c r="D82" s="164"/>
      <c r="E82" s="176">
        <f t="shared" si="27"/>
        <v>0</v>
      </c>
      <c r="F82" s="138"/>
    </row>
    <row r="83" spans="1:6" s="139" customFormat="1" ht="16.5" customHeight="1" x14ac:dyDescent="0.25">
      <c r="A83" s="160">
        <v>322</v>
      </c>
      <c r="B83" s="160" t="s">
        <v>125</v>
      </c>
      <c r="C83" s="162">
        <f t="shared" ref="C83:D83" si="28">C84+C85+C87+C86</f>
        <v>4000</v>
      </c>
      <c r="D83" s="162">
        <f t="shared" si="28"/>
        <v>4952.68</v>
      </c>
      <c r="E83" s="176">
        <f t="shared" si="27"/>
        <v>952.68000000000029</v>
      </c>
      <c r="F83" s="138"/>
    </row>
    <row r="84" spans="1:6" s="139" customFormat="1" ht="16.5" customHeight="1" x14ac:dyDescent="0.25">
      <c r="A84" s="148">
        <v>3221</v>
      </c>
      <c r="B84" s="148" t="s">
        <v>126</v>
      </c>
      <c r="C84" s="164">
        <v>1300</v>
      </c>
      <c r="D84" s="163">
        <v>1852.68</v>
      </c>
      <c r="E84" s="176">
        <f t="shared" si="27"/>
        <v>552.68000000000006</v>
      </c>
      <c r="F84" s="138"/>
    </row>
    <row r="85" spans="1:6" s="139" customFormat="1" ht="16.5" customHeight="1" x14ac:dyDescent="0.25">
      <c r="A85" s="148">
        <v>3223</v>
      </c>
      <c r="B85" s="148" t="s">
        <v>127</v>
      </c>
      <c r="C85" s="164">
        <v>2100</v>
      </c>
      <c r="D85" s="164">
        <v>2300</v>
      </c>
      <c r="E85" s="176">
        <f t="shared" si="27"/>
        <v>200</v>
      </c>
      <c r="F85" s="138"/>
    </row>
    <row r="86" spans="1:6" s="139" customFormat="1" ht="16.5" customHeight="1" x14ac:dyDescent="0.25">
      <c r="A86" s="148">
        <v>3225</v>
      </c>
      <c r="B86" s="148" t="s">
        <v>128</v>
      </c>
      <c r="C86" s="164">
        <v>300</v>
      </c>
      <c r="D86" s="164">
        <v>200</v>
      </c>
      <c r="E86" s="176">
        <f t="shared" si="27"/>
        <v>-100</v>
      </c>
      <c r="F86" s="138"/>
    </row>
    <row r="87" spans="1:6" s="139" customFormat="1" ht="16.5" customHeight="1" x14ac:dyDescent="0.25">
      <c r="A87" s="148">
        <v>3227</v>
      </c>
      <c r="B87" s="167" t="s">
        <v>129</v>
      </c>
      <c r="C87" s="164">
        <v>300</v>
      </c>
      <c r="D87" s="164">
        <v>600</v>
      </c>
      <c r="E87" s="176">
        <f t="shared" si="27"/>
        <v>300</v>
      </c>
      <c r="F87" s="138"/>
    </row>
    <row r="88" spans="1:6" s="139" customFormat="1" ht="16.5" customHeight="1" x14ac:dyDescent="0.25">
      <c r="A88" s="160">
        <v>323</v>
      </c>
      <c r="B88" s="160" t="s">
        <v>96</v>
      </c>
      <c r="C88" s="161">
        <f t="shared" ref="C88:D88" si="29">C89+C90+C91+C92</f>
        <v>400</v>
      </c>
      <c r="D88" s="162">
        <f t="shared" si="29"/>
        <v>515</v>
      </c>
      <c r="E88" s="176">
        <f t="shared" si="27"/>
        <v>115</v>
      </c>
      <c r="F88" s="138"/>
    </row>
    <row r="89" spans="1:6" s="139" customFormat="1" ht="16.5" customHeight="1" x14ac:dyDescent="0.25">
      <c r="A89" s="148">
        <v>3231</v>
      </c>
      <c r="B89" s="148" t="s">
        <v>130</v>
      </c>
      <c r="C89" s="164">
        <v>200</v>
      </c>
      <c r="D89" s="164">
        <v>200</v>
      </c>
      <c r="E89" s="176">
        <f t="shared" si="27"/>
        <v>0</v>
      </c>
      <c r="F89" s="138"/>
    </row>
    <row r="90" spans="1:6" s="139" customFormat="1" ht="16.5" customHeight="1" x14ac:dyDescent="0.25">
      <c r="A90" s="148">
        <v>3236</v>
      </c>
      <c r="B90" s="148" t="s">
        <v>134</v>
      </c>
      <c r="C90" s="164">
        <v>100</v>
      </c>
      <c r="D90" s="164">
        <v>100</v>
      </c>
      <c r="E90" s="176">
        <f t="shared" si="27"/>
        <v>0</v>
      </c>
      <c r="F90" s="138"/>
    </row>
    <row r="91" spans="1:6" s="139" customFormat="1" ht="16.5" customHeight="1" x14ac:dyDescent="0.25">
      <c r="A91" s="148">
        <v>3238</v>
      </c>
      <c r="B91" s="148" t="s">
        <v>136</v>
      </c>
      <c r="C91" s="164">
        <v>100</v>
      </c>
      <c r="D91" s="164">
        <v>0</v>
      </c>
      <c r="E91" s="176">
        <f t="shared" si="27"/>
        <v>-100</v>
      </c>
      <c r="F91" s="138"/>
    </row>
    <row r="92" spans="1:6" s="139" customFormat="1" ht="16.5" customHeight="1" x14ac:dyDescent="0.25">
      <c r="A92" s="148">
        <v>3239</v>
      </c>
      <c r="B92" s="148" t="s">
        <v>137</v>
      </c>
      <c r="C92" s="164">
        <v>0</v>
      </c>
      <c r="D92" s="164">
        <v>215</v>
      </c>
      <c r="E92" s="176">
        <f t="shared" si="27"/>
        <v>215</v>
      </c>
      <c r="F92" s="138"/>
    </row>
    <row r="93" spans="1:6" s="139" customFormat="1" ht="16.5" customHeight="1" x14ac:dyDescent="0.25">
      <c r="A93" s="160">
        <v>329</v>
      </c>
      <c r="B93" s="160" t="s">
        <v>138</v>
      </c>
      <c r="C93" s="162">
        <f t="shared" ref="C93:D93" si="30">C94+C95</f>
        <v>700</v>
      </c>
      <c r="D93" s="161">
        <f t="shared" si="30"/>
        <v>1025</v>
      </c>
      <c r="E93" s="176">
        <f t="shared" si="27"/>
        <v>325</v>
      </c>
      <c r="F93" s="138"/>
    </row>
    <row r="94" spans="1:6" s="139" customFormat="1" ht="16.5" customHeight="1" x14ac:dyDescent="0.25">
      <c r="A94" s="148">
        <v>3294</v>
      </c>
      <c r="B94" s="148" t="s">
        <v>140</v>
      </c>
      <c r="C94" s="163">
        <v>100</v>
      </c>
      <c r="D94" s="164">
        <v>25</v>
      </c>
      <c r="E94" s="176">
        <f t="shared" si="27"/>
        <v>-75</v>
      </c>
      <c r="F94" s="138"/>
    </row>
    <row r="95" spans="1:6" s="139" customFormat="1" ht="16.5" customHeight="1" x14ac:dyDescent="0.25">
      <c r="A95" s="148">
        <v>3299</v>
      </c>
      <c r="B95" s="148" t="s">
        <v>142</v>
      </c>
      <c r="C95" s="164">
        <v>600</v>
      </c>
      <c r="D95" s="164">
        <v>1000</v>
      </c>
      <c r="E95" s="176">
        <f t="shared" si="27"/>
        <v>400</v>
      </c>
      <c r="F95" s="138"/>
    </row>
    <row r="96" spans="1:6" s="139" customFormat="1" ht="16.5" customHeight="1" x14ac:dyDescent="0.25">
      <c r="A96" s="160">
        <v>34</v>
      </c>
      <c r="B96" s="160" t="s">
        <v>58</v>
      </c>
      <c r="C96" s="161">
        <f t="shared" ref="C96:D96" si="31">C97</f>
        <v>0</v>
      </c>
      <c r="D96" s="162">
        <f t="shared" si="31"/>
        <v>0</v>
      </c>
      <c r="E96" s="176">
        <f t="shared" si="27"/>
        <v>0</v>
      </c>
      <c r="F96" s="138"/>
    </row>
    <row r="97" spans="1:6" s="139" customFormat="1" ht="16.5" customHeight="1" x14ac:dyDescent="0.25">
      <c r="A97" s="148">
        <v>3431</v>
      </c>
      <c r="B97" s="148" t="s">
        <v>143</v>
      </c>
      <c r="C97" s="163"/>
      <c r="D97" s="164"/>
      <c r="E97" s="176">
        <f t="shared" si="27"/>
        <v>0</v>
      </c>
      <c r="F97" s="138"/>
    </row>
    <row r="98" spans="1:6" s="139" customFormat="1" ht="16.5" customHeight="1" x14ac:dyDescent="0.25">
      <c r="A98" s="168">
        <v>4</v>
      </c>
      <c r="B98" s="169" t="s">
        <v>34</v>
      </c>
      <c r="C98" s="161">
        <f t="shared" ref="C98:D98" si="32">C99+C100</f>
        <v>1000</v>
      </c>
      <c r="D98" s="161">
        <f t="shared" si="32"/>
        <v>900</v>
      </c>
      <c r="E98" s="176">
        <f t="shared" si="27"/>
        <v>-100</v>
      </c>
      <c r="F98" s="138"/>
    </row>
    <row r="99" spans="1:6" s="139" customFormat="1" ht="16.5" customHeight="1" x14ac:dyDescent="0.25">
      <c r="A99" s="182">
        <v>4221</v>
      </c>
      <c r="B99" s="182" t="s">
        <v>153</v>
      </c>
      <c r="C99" s="164">
        <v>0</v>
      </c>
      <c r="D99" s="164">
        <v>500</v>
      </c>
      <c r="E99" s="176">
        <f t="shared" si="27"/>
        <v>500</v>
      </c>
      <c r="F99" s="138"/>
    </row>
    <row r="100" spans="1:6" s="139" customFormat="1" ht="16.5" customHeight="1" x14ac:dyDescent="0.25">
      <c r="A100" s="170">
        <v>4227</v>
      </c>
      <c r="B100" s="171" t="s">
        <v>145</v>
      </c>
      <c r="C100" s="164">
        <v>1000</v>
      </c>
      <c r="D100" s="164">
        <v>400</v>
      </c>
      <c r="E100" s="176">
        <f t="shared" si="27"/>
        <v>-600</v>
      </c>
      <c r="F100" s="138"/>
    </row>
    <row r="101" spans="1:6" s="142" customFormat="1" ht="25.5" customHeight="1" x14ac:dyDescent="0.25">
      <c r="A101" s="258" t="s">
        <v>101</v>
      </c>
      <c r="B101" s="258"/>
      <c r="C101" s="159">
        <f>C102+C109+C127</f>
        <v>57000</v>
      </c>
      <c r="D101" s="159">
        <f>D102+D109+D127</f>
        <v>55372.46</v>
      </c>
      <c r="E101" s="202">
        <f t="shared" si="27"/>
        <v>-1627.5400000000009</v>
      </c>
      <c r="F101" s="141"/>
    </row>
    <row r="102" spans="1:6" s="184" customFormat="1" ht="16.5" customHeight="1" x14ac:dyDescent="0.25">
      <c r="A102" s="145">
        <v>31</v>
      </c>
      <c r="B102" s="145" t="s">
        <v>32</v>
      </c>
      <c r="C102" s="162">
        <f t="shared" ref="C102:D102" si="33">C103+C107+C105</f>
        <v>7300</v>
      </c>
      <c r="D102" s="162">
        <f t="shared" si="33"/>
        <v>7350</v>
      </c>
      <c r="E102" s="176">
        <f t="shared" si="27"/>
        <v>50</v>
      </c>
      <c r="F102" s="183"/>
    </row>
    <row r="103" spans="1:6" s="184" customFormat="1" ht="16.5" customHeight="1" x14ac:dyDescent="0.25">
      <c r="A103" s="145">
        <v>311</v>
      </c>
      <c r="B103" s="145" t="s">
        <v>148</v>
      </c>
      <c r="C103" s="162">
        <f t="shared" ref="C103:D103" si="34">C104</f>
        <v>6000</v>
      </c>
      <c r="D103" s="162">
        <f t="shared" si="34"/>
        <v>6000</v>
      </c>
      <c r="E103" s="176">
        <f t="shared" si="27"/>
        <v>0</v>
      </c>
      <c r="F103" s="183"/>
    </row>
    <row r="104" spans="1:6" s="184" customFormat="1" ht="16.5" customHeight="1" x14ac:dyDescent="0.25">
      <c r="A104" s="170">
        <v>3111</v>
      </c>
      <c r="B104" s="170" t="s">
        <v>149</v>
      </c>
      <c r="C104" s="164">
        <v>6000</v>
      </c>
      <c r="D104" s="164">
        <v>6000</v>
      </c>
      <c r="E104" s="176">
        <f t="shared" si="27"/>
        <v>0</v>
      </c>
      <c r="F104" s="183"/>
    </row>
    <row r="105" spans="1:6" s="184" customFormat="1" ht="16.5" customHeight="1" x14ac:dyDescent="0.25">
      <c r="A105" s="160">
        <v>312</v>
      </c>
      <c r="B105" s="160" t="s">
        <v>118</v>
      </c>
      <c r="C105" s="162">
        <f t="shared" ref="C105:D105" si="35">C106</f>
        <v>350</v>
      </c>
      <c r="D105" s="162">
        <f t="shared" si="35"/>
        <v>350</v>
      </c>
      <c r="E105" s="176">
        <f t="shared" si="27"/>
        <v>0</v>
      </c>
      <c r="F105" s="183"/>
    </row>
    <row r="106" spans="1:6" s="184" customFormat="1" ht="16.5" customHeight="1" x14ac:dyDescent="0.25">
      <c r="A106" s="148">
        <v>3121</v>
      </c>
      <c r="B106" s="148" t="s">
        <v>118</v>
      </c>
      <c r="C106" s="164">
        <v>350</v>
      </c>
      <c r="D106" s="164">
        <v>350</v>
      </c>
      <c r="E106" s="176">
        <f t="shared" si="27"/>
        <v>0</v>
      </c>
      <c r="F106" s="183"/>
    </row>
    <row r="107" spans="1:6" s="184" customFormat="1" ht="16.5" customHeight="1" x14ac:dyDescent="0.25">
      <c r="A107" s="160">
        <v>313</v>
      </c>
      <c r="B107" s="160" t="s">
        <v>151</v>
      </c>
      <c r="C107" s="161">
        <f t="shared" ref="C107:D107" si="36">C108</f>
        <v>950</v>
      </c>
      <c r="D107" s="161">
        <f t="shared" si="36"/>
        <v>1000</v>
      </c>
      <c r="E107" s="176">
        <f t="shared" si="27"/>
        <v>50</v>
      </c>
      <c r="F107" s="183"/>
    </row>
    <row r="108" spans="1:6" s="184" customFormat="1" ht="16.5" customHeight="1" x14ac:dyDescent="0.25">
      <c r="A108" s="148">
        <v>3132</v>
      </c>
      <c r="B108" s="148" t="s">
        <v>150</v>
      </c>
      <c r="C108" s="164">
        <v>950</v>
      </c>
      <c r="D108" s="164">
        <v>1000</v>
      </c>
      <c r="E108" s="176">
        <f t="shared" si="27"/>
        <v>50</v>
      </c>
      <c r="F108" s="183"/>
    </row>
    <row r="109" spans="1:6" s="184" customFormat="1" ht="16.5" customHeight="1" x14ac:dyDescent="0.25">
      <c r="A109" s="160">
        <v>32</v>
      </c>
      <c r="B109" s="160" t="s">
        <v>33</v>
      </c>
      <c r="C109" s="162">
        <f t="shared" ref="C109:D109" si="37">C112+C118+C123+C110</f>
        <v>49200</v>
      </c>
      <c r="D109" s="162">
        <f t="shared" si="37"/>
        <v>47262.46</v>
      </c>
      <c r="E109" s="176">
        <f t="shared" si="27"/>
        <v>-1937.5400000000009</v>
      </c>
      <c r="F109" s="183"/>
    </row>
    <row r="110" spans="1:6" s="184" customFormat="1" ht="16.5" customHeight="1" x14ac:dyDescent="0.25">
      <c r="A110" s="160">
        <v>321</v>
      </c>
      <c r="B110" s="160" t="s">
        <v>121</v>
      </c>
      <c r="C110" s="162">
        <f t="shared" ref="C110:D110" si="38">C111</f>
        <v>1200</v>
      </c>
      <c r="D110" s="162">
        <f t="shared" si="38"/>
        <v>1200</v>
      </c>
      <c r="E110" s="176">
        <f t="shared" si="27"/>
        <v>0</v>
      </c>
      <c r="F110" s="183"/>
    </row>
    <row r="111" spans="1:6" s="184" customFormat="1" ht="16.5" customHeight="1" x14ac:dyDescent="0.25">
      <c r="A111" s="148">
        <v>3211</v>
      </c>
      <c r="B111" s="148" t="s">
        <v>122</v>
      </c>
      <c r="C111" s="164">
        <v>1200</v>
      </c>
      <c r="D111" s="164">
        <v>1200</v>
      </c>
      <c r="E111" s="176">
        <f t="shared" si="27"/>
        <v>0</v>
      </c>
      <c r="F111" s="183"/>
    </row>
    <row r="112" spans="1:6" s="184" customFormat="1" ht="16.5" customHeight="1" x14ac:dyDescent="0.25">
      <c r="A112" s="160">
        <v>322</v>
      </c>
      <c r="B112" s="160" t="s">
        <v>125</v>
      </c>
      <c r="C112" s="161">
        <f t="shared" ref="C112:D112" si="39">C113+C114+C115+C117+C116</f>
        <v>16900</v>
      </c>
      <c r="D112" s="161">
        <f t="shared" si="39"/>
        <v>15000</v>
      </c>
      <c r="E112" s="176">
        <f t="shared" si="27"/>
        <v>-1900</v>
      </c>
      <c r="F112" s="183"/>
    </row>
    <row r="113" spans="1:6" s="184" customFormat="1" ht="16.5" customHeight="1" x14ac:dyDescent="0.25">
      <c r="A113" s="148">
        <v>3221</v>
      </c>
      <c r="B113" s="148" t="s">
        <v>126</v>
      </c>
      <c r="C113" s="164">
        <v>8400</v>
      </c>
      <c r="D113" s="164">
        <v>8600</v>
      </c>
      <c r="E113" s="176">
        <f t="shared" si="27"/>
        <v>200</v>
      </c>
      <c r="F113" s="183"/>
    </row>
    <row r="114" spans="1:6" ht="16.5" customHeight="1" x14ac:dyDescent="0.25">
      <c r="A114" s="148">
        <v>3222</v>
      </c>
      <c r="B114" s="148" t="s">
        <v>154</v>
      </c>
      <c r="C114" s="164">
        <v>6000</v>
      </c>
      <c r="D114" s="164">
        <v>4000</v>
      </c>
      <c r="E114" s="176">
        <f t="shared" si="27"/>
        <v>-2000</v>
      </c>
      <c r="F114" s="124"/>
    </row>
    <row r="115" spans="1:6" ht="16.5" customHeight="1" x14ac:dyDescent="0.25">
      <c r="A115" s="148">
        <v>3223</v>
      </c>
      <c r="B115" s="148" t="s">
        <v>127</v>
      </c>
      <c r="C115" s="163">
        <v>2300</v>
      </c>
      <c r="D115" s="164">
        <v>2200</v>
      </c>
      <c r="E115" s="176">
        <f t="shared" si="27"/>
        <v>-100</v>
      </c>
      <c r="F115" s="124"/>
    </row>
    <row r="116" spans="1:6" ht="16.5" customHeight="1" x14ac:dyDescent="0.25">
      <c r="A116" s="148">
        <v>3225</v>
      </c>
      <c r="B116" s="148" t="s">
        <v>128</v>
      </c>
      <c r="C116" s="163">
        <v>200</v>
      </c>
      <c r="D116" s="164">
        <v>200</v>
      </c>
      <c r="E116" s="176">
        <f t="shared" si="27"/>
        <v>0</v>
      </c>
      <c r="F116" s="124"/>
    </row>
    <row r="117" spans="1:6" ht="16.5" customHeight="1" x14ac:dyDescent="0.25">
      <c r="A117" s="148">
        <v>3227</v>
      </c>
      <c r="B117" s="167" t="s">
        <v>129</v>
      </c>
      <c r="C117" s="164">
        <v>0</v>
      </c>
      <c r="D117" s="164">
        <v>0</v>
      </c>
      <c r="E117" s="176">
        <f t="shared" si="27"/>
        <v>0</v>
      </c>
      <c r="F117" s="124"/>
    </row>
    <row r="118" spans="1:6" s="139" customFormat="1" ht="16.5" customHeight="1" x14ac:dyDescent="0.25">
      <c r="A118" s="160">
        <v>323</v>
      </c>
      <c r="B118" s="160" t="s">
        <v>96</v>
      </c>
      <c r="C118" s="162">
        <f t="shared" ref="C118:D118" si="40">C119+C120+C122+C121</f>
        <v>26000</v>
      </c>
      <c r="D118" s="162">
        <f t="shared" si="40"/>
        <v>26000</v>
      </c>
      <c r="E118" s="176">
        <f t="shared" si="27"/>
        <v>0</v>
      </c>
      <c r="F118" s="138"/>
    </row>
    <row r="119" spans="1:6" s="139" customFormat="1" ht="16.5" customHeight="1" x14ac:dyDescent="0.25">
      <c r="A119" s="148">
        <v>3231</v>
      </c>
      <c r="B119" s="148" t="s">
        <v>130</v>
      </c>
      <c r="C119" s="164">
        <v>26000</v>
      </c>
      <c r="D119" s="164">
        <v>26000</v>
      </c>
      <c r="E119" s="176">
        <f t="shared" si="27"/>
        <v>0</v>
      </c>
      <c r="F119" s="138"/>
    </row>
    <row r="120" spans="1:6" s="139" customFormat="1" ht="16.5" customHeight="1" x14ac:dyDescent="0.25">
      <c r="A120" s="148">
        <v>3232</v>
      </c>
      <c r="B120" s="148" t="s">
        <v>131</v>
      </c>
      <c r="C120" s="164">
        <v>0</v>
      </c>
      <c r="D120" s="164">
        <v>0</v>
      </c>
      <c r="E120" s="176">
        <f t="shared" si="27"/>
        <v>0</v>
      </c>
      <c r="F120" s="138"/>
    </row>
    <row r="121" spans="1:6" s="139" customFormat="1" ht="16.5" customHeight="1" x14ac:dyDescent="0.25">
      <c r="A121" s="148">
        <v>3234</v>
      </c>
      <c r="B121" s="148" t="s">
        <v>133</v>
      </c>
      <c r="C121" s="164">
        <v>0</v>
      </c>
      <c r="D121" s="164">
        <v>0</v>
      </c>
      <c r="E121" s="176">
        <f t="shared" si="27"/>
        <v>0</v>
      </c>
      <c r="F121" s="138"/>
    </row>
    <row r="122" spans="1:6" s="139" customFormat="1" ht="16.5" customHeight="1" x14ac:dyDescent="0.25">
      <c r="A122" s="148">
        <v>3236</v>
      </c>
      <c r="B122" s="148" t="s">
        <v>134</v>
      </c>
      <c r="C122" s="164">
        <v>0</v>
      </c>
      <c r="D122" s="164">
        <v>0</v>
      </c>
      <c r="E122" s="176">
        <f t="shared" si="27"/>
        <v>0</v>
      </c>
      <c r="F122" s="138"/>
    </row>
    <row r="123" spans="1:6" ht="16.5" customHeight="1" x14ac:dyDescent="0.25">
      <c r="A123" s="160">
        <v>329</v>
      </c>
      <c r="B123" s="160" t="s">
        <v>138</v>
      </c>
      <c r="C123" s="161">
        <f t="shared" ref="C123:D123" si="41">C126+C124+C125</f>
        <v>5100</v>
      </c>
      <c r="D123" s="162">
        <f t="shared" si="41"/>
        <v>5062.46</v>
      </c>
      <c r="E123" s="176">
        <f t="shared" si="27"/>
        <v>-37.539999999999964</v>
      </c>
      <c r="F123" s="124"/>
    </row>
    <row r="124" spans="1:6" ht="16.5" customHeight="1" x14ac:dyDescent="0.25">
      <c r="A124" s="148">
        <v>3292</v>
      </c>
      <c r="B124" s="148" t="s">
        <v>139</v>
      </c>
      <c r="C124" s="164">
        <v>3300</v>
      </c>
      <c r="D124" s="164">
        <v>3300</v>
      </c>
      <c r="E124" s="176">
        <f t="shared" si="27"/>
        <v>0</v>
      </c>
      <c r="F124" s="124"/>
    </row>
    <row r="125" spans="1:6" ht="16.5" customHeight="1" x14ac:dyDescent="0.25">
      <c r="A125" s="148">
        <v>3294</v>
      </c>
      <c r="B125" s="148" t="s">
        <v>140</v>
      </c>
      <c r="C125" s="164">
        <v>100</v>
      </c>
      <c r="D125" s="164">
        <v>100</v>
      </c>
      <c r="E125" s="176">
        <f t="shared" si="27"/>
        <v>0</v>
      </c>
      <c r="F125" s="124"/>
    </row>
    <row r="126" spans="1:6" ht="16.5" customHeight="1" x14ac:dyDescent="0.25">
      <c r="A126" s="148">
        <v>3299</v>
      </c>
      <c r="B126" s="148" t="s">
        <v>142</v>
      </c>
      <c r="C126" s="164">
        <v>1700</v>
      </c>
      <c r="D126" s="163">
        <v>1662.46</v>
      </c>
      <c r="E126" s="176">
        <f t="shared" si="27"/>
        <v>-37.539999999999964</v>
      </c>
      <c r="F126" s="124"/>
    </row>
    <row r="127" spans="1:6" ht="24" customHeight="1" x14ac:dyDescent="0.25">
      <c r="A127" s="168">
        <v>4</v>
      </c>
      <c r="B127" s="169" t="s">
        <v>34</v>
      </c>
      <c r="C127" s="161">
        <f t="shared" ref="C127:D127" si="42">C128+C130+C131+C129</f>
        <v>500</v>
      </c>
      <c r="D127" s="161">
        <f t="shared" si="42"/>
        <v>760</v>
      </c>
      <c r="E127" s="176">
        <f t="shared" si="27"/>
        <v>260</v>
      </c>
      <c r="F127" s="124"/>
    </row>
    <row r="128" spans="1:6" ht="16.5" customHeight="1" x14ac:dyDescent="0.25">
      <c r="A128" s="182">
        <v>4221</v>
      </c>
      <c r="B128" s="182" t="s">
        <v>153</v>
      </c>
      <c r="C128" s="164">
        <v>0</v>
      </c>
      <c r="D128" s="164">
        <v>260</v>
      </c>
      <c r="E128" s="176">
        <f t="shared" si="27"/>
        <v>260</v>
      </c>
      <c r="F128" s="124"/>
    </row>
    <row r="129" spans="1:6" ht="16.5" customHeight="1" x14ac:dyDescent="0.25">
      <c r="A129" s="170">
        <v>4227</v>
      </c>
      <c r="B129" s="171" t="s">
        <v>145</v>
      </c>
      <c r="C129" s="164">
        <v>300</v>
      </c>
      <c r="D129" s="164">
        <v>300</v>
      </c>
      <c r="E129" s="176">
        <f t="shared" si="27"/>
        <v>0</v>
      </c>
      <c r="F129" s="124"/>
    </row>
    <row r="130" spans="1:6" ht="16.5" customHeight="1" x14ac:dyDescent="0.25">
      <c r="A130" s="170">
        <v>4241</v>
      </c>
      <c r="B130" s="171" t="s">
        <v>146</v>
      </c>
      <c r="C130" s="164">
        <v>0</v>
      </c>
      <c r="D130" s="164">
        <v>0</v>
      </c>
      <c r="E130" s="176">
        <f t="shared" si="27"/>
        <v>0</v>
      </c>
      <c r="F130" s="124"/>
    </row>
    <row r="131" spans="1:6" ht="16.5" customHeight="1" x14ac:dyDescent="0.25">
      <c r="A131" s="148">
        <v>4242</v>
      </c>
      <c r="B131" s="148" t="s">
        <v>155</v>
      </c>
      <c r="C131" s="164">
        <v>200</v>
      </c>
      <c r="D131" s="164">
        <v>200</v>
      </c>
      <c r="E131" s="176">
        <f t="shared" si="27"/>
        <v>0</v>
      </c>
      <c r="F131" s="124"/>
    </row>
    <row r="132" spans="1:6" s="125" customFormat="1" ht="25.5" customHeight="1" x14ac:dyDescent="0.2">
      <c r="A132" s="258" t="s">
        <v>102</v>
      </c>
      <c r="B132" s="258"/>
      <c r="C132" s="159">
        <f t="shared" ref="C132:D132" si="43">C133+C144+C157+C159</f>
        <v>1510000</v>
      </c>
      <c r="D132" s="159">
        <f t="shared" si="43"/>
        <v>1670001.85</v>
      </c>
      <c r="E132" s="202">
        <f t="shared" si="27"/>
        <v>160001.85000000009</v>
      </c>
      <c r="F132" s="124"/>
    </row>
    <row r="133" spans="1:6" s="125" customFormat="1" ht="16.5" customHeight="1" x14ac:dyDescent="0.2">
      <c r="A133" s="145">
        <v>31</v>
      </c>
      <c r="B133" s="145" t="s">
        <v>32</v>
      </c>
      <c r="C133" s="147">
        <f t="shared" ref="C133:D133" si="44">C134+C138+C140</f>
        <v>1353000</v>
      </c>
      <c r="D133" s="147">
        <f t="shared" si="44"/>
        <v>1510801.85</v>
      </c>
      <c r="E133" s="176">
        <f t="shared" si="27"/>
        <v>157801.85000000009</v>
      </c>
      <c r="F133" s="124"/>
    </row>
    <row r="134" spans="1:6" s="125" customFormat="1" ht="16.5" customHeight="1" x14ac:dyDescent="0.2">
      <c r="A134" s="145">
        <v>311</v>
      </c>
      <c r="B134" s="145" t="s">
        <v>148</v>
      </c>
      <c r="C134" s="147">
        <f t="shared" ref="C134:D134" si="45">C135+C136+C137</f>
        <v>1115000</v>
      </c>
      <c r="D134" s="147">
        <f t="shared" si="45"/>
        <v>1251000</v>
      </c>
      <c r="E134" s="176">
        <f t="shared" si="27"/>
        <v>136000</v>
      </c>
      <c r="F134" s="124"/>
    </row>
    <row r="135" spans="1:6" s="125" customFormat="1" ht="16.5" customHeight="1" x14ac:dyDescent="0.2">
      <c r="A135" s="170">
        <v>3111</v>
      </c>
      <c r="B135" s="170" t="s">
        <v>149</v>
      </c>
      <c r="C135" s="164">
        <v>1100000</v>
      </c>
      <c r="D135" s="164">
        <v>1235000</v>
      </c>
      <c r="E135" s="176">
        <f t="shared" si="27"/>
        <v>135000</v>
      </c>
      <c r="F135" s="124"/>
    </row>
    <row r="136" spans="1:6" s="125" customFormat="1" ht="16.5" customHeight="1" x14ac:dyDescent="0.2">
      <c r="A136" s="148">
        <v>3113</v>
      </c>
      <c r="B136" s="148" t="s">
        <v>156</v>
      </c>
      <c r="C136" s="164">
        <v>9000</v>
      </c>
      <c r="D136" s="164">
        <v>9000</v>
      </c>
      <c r="E136" s="176">
        <f t="shared" si="27"/>
        <v>0</v>
      </c>
      <c r="F136" s="124"/>
    </row>
    <row r="137" spans="1:6" s="125" customFormat="1" ht="16.5" customHeight="1" x14ac:dyDescent="0.2">
      <c r="A137" s="148">
        <v>3114</v>
      </c>
      <c r="B137" s="148" t="s">
        <v>157</v>
      </c>
      <c r="C137" s="164">
        <v>6000</v>
      </c>
      <c r="D137" s="164">
        <v>7000</v>
      </c>
      <c r="E137" s="176">
        <f t="shared" si="27"/>
        <v>1000</v>
      </c>
      <c r="F137" s="124"/>
    </row>
    <row r="138" spans="1:6" s="125" customFormat="1" ht="16.5" customHeight="1" x14ac:dyDescent="0.2">
      <c r="A138" s="160">
        <v>312</v>
      </c>
      <c r="B138" s="160" t="s">
        <v>118</v>
      </c>
      <c r="C138" s="162">
        <f t="shared" ref="C138:D138" si="46">C139</f>
        <v>50000</v>
      </c>
      <c r="D138" s="162">
        <f t="shared" si="46"/>
        <v>49801.85</v>
      </c>
      <c r="E138" s="176">
        <f t="shared" si="27"/>
        <v>-198.15000000000146</v>
      </c>
      <c r="F138" s="124"/>
    </row>
    <row r="139" spans="1:6" s="125" customFormat="1" ht="16.5" customHeight="1" x14ac:dyDescent="0.2">
      <c r="A139" s="148">
        <v>3121</v>
      </c>
      <c r="B139" s="148" t="s">
        <v>118</v>
      </c>
      <c r="C139" s="164">
        <v>50000</v>
      </c>
      <c r="D139" s="163">
        <v>49801.85</v>
      </c>
      <c r="E139" s="176">
        <f t="shared" si="27"/>
        <v>-198.15000000000146</v>
      </c>
      <c r="F139" s="124"/>
    </row>
    <row r="140" spans="1:6" s="125" customFormat="1" ht="16.5" customHeight="1" x14ac:dyDescent="0.2">
      <c r="A140" s="160">
        <v>313</v>
      </c>
      <c r="B140" s="160" t="s">
        <v>151</v>
      </c>
      <c r="C140" s="162">
        <f t="shared" ref="C140:D140" si="47">C142+C143+C141</f>
        <v>188000</v>
      </c>
      <c r="D140" s="162">
        <f t="shared" si="47"/>
        <v>210000</v>
      </c>
      <c r="E140" s="176">
        <f t="shared" si="27"/>
        <v>22000</v>
      </c>
      <c r="F140" s="124"/>
    </row>
    <row r="141" spans="1:6" s="125" customFormat="1" ht="16.5" customHeight="1" x14ac:dyDescent="0.2">
      <c r="A141" s="148">
        <v>3131</v>
      </c>
      <c r="B141" s="148" t="s">
        <v>158</v>
      </c>
      <c r="C141" s="164">
        <v>0</v>
      </c>
      <c r="D141" s="164">
        <v>0</v>
      </c>
      <c r="E141" s="176">
        <f t="shared" si="27"/>
        <v>0</v>
      </c>
      <c r="F141" s="124"/>
    </row>
    <row r="142" spans="1:6" s="125" customFormat="1" ht="16.5" customHeight="1" x14ac:dyDescent="0.2">
      <c r="A142" s="148">
        <v>3132</v>
      </c>
      <c r="B142" s="148" t="s">
        <v>150</v>
      </c>
      <c r="C142" s="164">
        <v>188000</v>
      </c>
      <c r="D142" s="164">
        <v>210000</v>
      </c>
      <c r="E142" s="176">
        <f t="shared" si="27"/>
        <v>22000</v>
      </c>
      <c r="F142" s="124"/>
    </row>
    <row r="143" spans="1:6" s="125" customFormat="1" ht="16.5" hidden="1" customHeight="1" x14ac:dyDescent="0.2">
      <c r="A143" s="148">
        <v>3133</v>
      </c>
      <c r="B143" s="148" t="s">
        <v>159</v>
      </c>
      <c r="C143" s="164"/>
      <c r="D143" s="164"/>
      <c r="E143" s="176">
        <f t="shared" si="27"/>
        <v>0</v>
      </c>
      <c r="F143" s="124"/>
    </row>
    <row r="144" spans="1:6" s="125" customFormat="1" ht="16.5" customHeight="1" x14ac:dyDescent="0.2">
      <c r="A144" s="160">
        <v>32</v>
      </c>
      <c r="B144" s="160" t="s">
        <v>33</v>
      </c>
      <c r="C144" s="162">
        <f t="shared" ref="C144:D144" si="48">C145+C147+C150+C154</f>
        <v>131600</v>
      </c>
      <c r="D144" s="162">
        <f t="shared" si="48"/>
        <v>134500</v>
      </c>
      <c r="E144" s="176">
        <f t="shared" si="27"/>
        <v>2900</v>
      </c>
      <c r="F144" s="124"/>
    </row>
    <row r="145" spans="1:6" s="125" customFormat="1" ht="16.5" customHeight="1" x14ac:dyDescent="0.2">
      <c r="A145" s="160">
        <v>321</v>
      </c>
      <c r="B145" s="160" t="s">
        <v>121</v>
      </c>
      <c r="C145" s="162">
        <f t="shared" ref="C145:D145" si="49">C146</f>
        <v>45000</v>
      </c>
      <c r="D145" s="162">
        <f t="shared" si="49"/>
        <v>45000</v>
      </c>
      <c r="E145" s="176">
        <f t="shared" ref="E145:E208" si="50">D145-C145</f>
        <v>0</v>
      </c>
      <c r="F145" s="124"/>
    </row>
    <row r="146" spans="1:6" s="125" customFormat="1" ht="16.5" customHeight="1" x14ac:dyDescent="0.2">
      <c r="A146" s="148">
        <v>3212</v>
      </c>
      <c r="B146" s="148" t="s">
        <v>160</v>
      </c>
      <c r="C146" s="164">
        <v>45000</v>
      </c>
      <c r="D146" s="164">
        <v>45000</v>
      </c>
      <c r="E146" s="176">
        <f t="shared" si="50"/>
        <v>0</v>
      </c>
      <c r="F146" s="124"/>
    </row>
    <row r="147" spans="1:6" s="125" customFormat="1" ht="16.5" customHeight="1" x14ac:dyDescent="0.2">
      <c r="A147" s="160">
        <v>322</v>
      </c>
      <c r="B147" s="160" t="s">
        <v>125</v>
      </c>
      <c r="C147" s="162">
        <f t="shared" ref="C147:D147" si="51">C148+C149</f>
        <v>80000</v>
      </c>
      <c r="D147" s="162">
        <f t="shared" si="51"/>
        <v>83900</v>
      </c>
      <c r="E147" s="176">
        <f t="shared" si="50"/>
        <v>3900</v>
      </c>
      <c r="F147" s="124"/>
    </row>
    <row r="148" spans="1:6" s="125" customFormat="1" ht="16.5" customHeight="1" x14ac:dyDescent="0.2">
      <c r="A148" s="148">
        <v>3221</v>
      </c>
      <c r="B148" s="148" t="s">
        <v>126</v>
      </c>
      <c r="C148" s="164">
        <v>0</v>
      </c>
      <c r="D148" s="164">
        <v>1900</v>
      </c>
      <c r="E148" s="176">
        <f t="shared" si="50"/>
        <v>1900</v>
      </c>
      <c r="F148" s="124"/>
    </row>
    <row r="149" spans="1:6" s="125" customFormat="1" ht="16.5" customHeight="1" x14ac:dyDescent="0.2">
      <c r="A149" s="148">
        <v>3222</v>
      </c>
      <c r="B149" s="148" t="s">
        <v>154</v>
      </c>
      <c r="C149" s="164">
        <v>80000</v>
      </c>
      <c r="D149" s="164">
        <v>82000</v>
      </c>
      <c r="E149" s="176">
        <f t="shared" si="50"/>
        <v>2000</v>
      </c>
      <c r="F149" s="124"/>
    </row>
    <row r="150" spans="1:6" s="125" customFormat="1" ht="16.5" customHeight="1" x14ac:dyDescent="0.2">
      <c r="A150" s="160">
        <v>323</v>
      </c>
      <c r="B150" s="160" t="s">
        <v>96</v>
      </c>
      <c r="C150" s="161">
        <f t="shared" ref="C150:D150" si="52">C151+C152+C153</f>
        <v>1000</v>
      </c>
      <c r="D150" s="161">
        <f t="shared" si="52"/>
        <v>0</v>
      </c>
      <c r="E150" s="176">
        <f t="shared" si="50"/>
        <v>-1000</v>
      </c>
      <c r="F150" s="124"/>
    </row>
    <row r="151" spans="1:6" s="125" customFormat="1" ht="16.5" customHeight="1" x14ac:dyDescent="0.2">
      <c r="A151" s="148">
        <v>3236</v>
      </c>
      <c r="B151" s="148" t="s">
        <v>134</v>
      </c>
      <c r="C151" s="164">
        <v>0</v>
      </c>
      <c r="D151" s="164">
        <v>0</v>
      </c>
      <c r="E151" s="176">
        <f t="shared" si="50"/>
        <v>0</v>
      </c>
      <c r="F151" s="124"/>
    </row>
    <row r="152" spans="1:6" s="125" customFormat="1" ht="16.5" customHeight="1" x14ac:dyDescent="0.2">
      <c r="A152" s="148">
        <v>3237</v>
      </c>
      <c r="B152" s="148" t="s">
        <v>135</v>
      </c>
      <c r="C152" s="164">
        <v>0</v>
      </c>
      <c r="D152" s="164">
        <v>0</v>
      </c>
      <c r="E152" s="176">
        <f t="shared" si="50"/>
        <v>0</v>
      </c>
      <c r="F152" s="124"/>
    </row>
    <row r="153" spans="1:6" s="125" customFormat="1" ht="16.5" customHeight="1" x14ac:dyDescent="0.2">
      <c r="A153" s="148">
        <v>3239</v>
      </c>
      <c r="B153" s="148" t="s">
        <v>137</v>
      </c>
      <c r="C153" s="164">
        <v>1000</v>
      </c>
      <c r="D153" s="164">
        <v>0</v>
      </c>
      <c r="E153" s="176">
        <f t="shared" si="50"/>
        <v>-1000</v>
      </c>
      <c r="F153" s="124"/>
    </row>
    <row r="154" spans="1:6" s="125" customFormat="1" ht="16.5" customHeight="1" x14ac:dyDescent="0.2">
      <c r="A154" s="160">
        <v>329</v>
      </c>
      <c r="B154" s="160" t="s">
        <v>138</v>
      </c>
      <c r="C154" s="162">
        <f t="shared" ref="C154:D154" si="53">C155+C156</f>
        <v>5600</v>
      </c>
      <c r="D154" s="162">
        <f t="shared" si="53"/>
        <v>5600</v>
      </c>
      <c r="E154" s="176">
        <f t="shared" si="50"/>
        <v>0</v>
      </c>
      <c r="F154" s="124"/>
    </row>
    <row r="155" spans="1:6" s="125" customFormat="1" ht="16.5" customHeight="1" x14ac:dyDescent="0.2">
      <c r="A155" s="148">
        <v>3295</v>
      </c>
      <c r="B155" s="148" t="s">
        <v>141</v>
      </c>
      <c r="C155" s="164">
        <v>4600</v>
      </c>
      <c r="D155" s="164">
        <v>4600</v>
      </c>
      <c r="E155" s="176">
        <f t="shared" si="50"/>
        <v>0</v>
      </c>
      <c r="F155" s="124"/>
    </row>
    <row r="156" spans="1:6" s="125" customFormat="1" ht="16.5" customHeight="1" x14ac:dyDescent="0.2">
      <c r="A156" s="148">
        <v>3299</v>
      </c>
      <c r="B156" s="148" t="s">
        <v>142</v>
      </c>
      <c r="C156" s="164">
        <v>1000</v>
      </c>
      <c r="D156" s="164">
        <v>1000</v>
      </c>
      <c r="E156" s="176">
        <f t="shared" si="50"/>
        <v>0</v>
      </c>
      <c r="F156" s="124"/>
    </row>
    <row r="157" spans="1:6" s="125" customFormat="1" ht="16.5" customHeight="1" x14ac:dyDescent="0.2">
      <c r="A157" s="160">
        <v>38</v>
      </c>
      <c r="B157" s="185" t="s">
        <v>59</v>
      </c>
      <c r="C157" s="162">
        <f t="shared" ref="C157:D157" si="54">C158</f>
        <v>900</v>
      </c>
      <c r="D157" s="162">
        <f t="shared" si="54"/>
        <v>900</v>
      </c>
      <c r="E157" s="176">
        <f t="shared" si="50"/>
        <v>0</v>
      </c>
      <c r="F157" s="124"/>
    </row>
    <row r="158" spans="1:6" s="125" customFormat="1" ht="16.5" customHeight="1" x14ac:dyDescent="0.2">
      <c r="A158" s="148">
        <v>3812</v>
      </c>
      <c r="B158" s="167" t="s">
        <v>161</v>
      </c>
      <c r="C158" s="164">
        <v>900</v>
      </c>
      <c r="D158" s="164">
        <v>900</v>
      </c>
      <c r="E158" s="176">
        <f t="shared" si="50"/>
        <v>0</v>
      </c>
      <c r="F158" s="124"/>
    </row>
    <row r="159" spans="1:6" s="125" customFormat="1" ht="16.5" customHeight="1" x14ac:dyDescent="0.2">
      <c r="A159" s="168">
        <v>4</v>
      </c>
      <c r="B159" s="169" t="s">
        <v>34</v>
      </c>
      <c r="C159" s="161">
        <f t="shared" ref="C159:D159" si="55">C160+C161+C162</f>
        <v>24500</v>
      </c>
      <c r="D159" s="161">
        <f t="shared" si="55"/>
        <v>23800</v>
      </c>
      <c r="E159" s="176">
        <f t="shared" si="50"/>
        <v>-700</v>
      </c>
      <c r="F159" s="124"/>
    </row>
    <row r="160" spans="1:6" s="125" customFormat="1" ht="16.5" customHeight="1" x14ac:dyDescent="0.2">
      <c r="A160" s="170">
        <v>4227</v>
      </c>
      <c r="B160" s="171" t="s">
        <v>145</v>
      </c>
      <c r="C160" s="164">
        <v>1000</v>
      </c>
      <c r="D160" s="164">
        <v>0</v>
      </c>
      <c r="E160" s="176">
        <f t="shared" si="50"/>
        <v>-1000</v>
      </c>
      <c r="F160" s="124"/>
    </row>
    <row r="161" spans="1:6" s="125" customFormat="1" ht="16.5" customHeight="1" x14ac:dyDescent="0.2">
      <c r="A161" s="170">
        <v>4241</v>
      </c>
      <c r="B161" s="171" t="s">
        <v>146</v>
      </c>
      <c r="C161" s="164">
        <v>23000</v>
      </c>
      <c r="D161" s="164">
        <v>23000</v>
      </c>
      <c r="E161" s="176">
        <f t="shared" si="50"/>
        <v>0</v>
      </c>
      <c r="F161" s="124"/>
    </row>
    <row r="162" spans="1:6" s="125" customFormat="1" ht="16.5" customHeight="1" x14ac:dyDescent="0.2">
      <c r="A162" s="148">
        <v>4242</v>
      </c>
      <c r="B162" s="148" t="s">
        <v>155</v>
      </c>
      <c r="C162" s="164">
        <v>500</v>
      </c>
      <c r="D162" s="164">
        <v>800</v>
      </c>
      <c r="E162" s="176">
        <f t="shared" si="50"/>
        <v>300</v>
      </c>
      <c r="F162" s="124"/>
    </row>
    <row r="163" spans="1:6" s="142" customFormat="1" ht="25.5" customHeight="1" x14ac:dyDescent="0.25">
      <c r="A163" s="258" t="s">
        <v>103</v>
      </c>
      <c r="B163" s="258"/>
      <c r="C163" s="180">
        <f t="shared" ref="C163:D163" si="56">C164+C182+C171</f>
        <v>29000</v>
      </c>
      <c r="D163" s="180">
        <f t="shared" si="56"/>
        <v>32000</v>
      </c>
      <c r="E163" s="202">
        <f t="shared" si="50"/>
        <v>3000</v>
      </c>
      <c r="F163" s="141"/>
    </row>
    <row r="164" spans="1:6" ht="16.5" customHeight="1" x14ac:dyDescent="0.25">
      <c r="A164" s="145">
        <v>31</v>
      </c>
      <c r="B164" s="145" t="s">
        <v>32</v>
      </c>
      <c r="C164" s="162">
        <f t="shared" ref="C164:D164" si="57">C165+C167+C169</f>
        <v>24900</v>
      </c>
      <c r="D164" s="162">
        <f t="shared" si="57"/>
        <v>26600</v>
      </c>
      <c r="E164" s="176">
        <f t="shared" si="50"/>
        <v>1700</v>
      </c>
      <c r="F164" s="124"/>
    </row>
    <row r="165" spans="1:6" ht="16.5" customHeight="1" x14ac:dyDescent="0.25">
      <c r="A165" s="145">
        <v>311</v>
      </c>
      <c r="B165" s="145" t="s">
        <v>148</v>
      </c>
      <c r="C165" s="162">
        <f t="shared" ref="C165:D165" si="58">C166</f>
        <v>20500</v>
      </c>
      <c r="D165" s="162">
        <f t="shared" si="58"/>
        <v>22000</v>
      </c>
      <c r="E165" s="176">
        <f t="shared" si="50"/>
        <v>1500</v>
      </c>
      <c r="F165" s="124"/>
    </row>
    <row r="166" spans="1:6" ht="16.5" customHeight="1" x14ac:dyDescent="0.25">
      <c r="A166" s="170">
        <v>3111</v>
      </c>
      <c r="B166" s="170" t="s">
        <v>149</v>
      </c>
      <c r="C166" s="164">
        <v>20500</v>
      </c>
      <c r="D166" s="164">
        <v>22000</v>
      </c>
      <c r="E166" s="176">
        <f t="shared" si="50"/>
        <v>1500</v>
      </c>
      <c r="F166" s="124"/>
    </row>
    <row r="167" spans="1:6" ht="16.5" customHeight="1" x14ac:dyDescent="0.25">
      <c r="A167" s="160">
        <v>312</v>
      </c>
      <c r="B167" s="160" t="s">
        <v>118</v>
      </c>
      <c r="C167" s="162">
        <f t="shared" ref="C167:D167" si="59">C168</f>
        <v>800</v>
      </c>
      <c r="D167" s="162">
        <f t="shared" si="59"/>
        <v>900</v>
      </c>
      <c r="E167" s="176">
        <f t="shared" si="50"/>
        <v>100</v>
      </c>
      <c r="F167" s="124"/>
    </row>
    <row r="168" spans="1:6" ht="16.5" customHeight="1" x14ac:dyDescent="0.25">
      <c r="A168" s="148">
        <v>3121</v>
      </c>
      <c r="B168" s="148" t="s">
        <v>118</v>
      </c>
      <c r="C168" s="164">
        <v>800</v>
      </c>
      <c r="D168" s="164">
        <v>900</v>
      </c>
      <c r="E168" s="176">
        <f t="shared" si="50"/>
        <v>100</v>
      </c>
      <c r="F168" s="124"/>
    </row>
    <row r="169" spans="1:6" ht="16.5" customHeight="1" x14ac:dyDescent="0.25">
      <c r="A169" s="160">
        <v>313</v>
      </c>
      <c r="B169" s="160" t="s">
        <v>151</v>
      </c>
      <c r="C169" s="162">
        <f t="shared" ref="C169:D169" si="60">C170</f>
        <v>3600</v>
      </c>
      <c r="D169" s="162">
        <f t="shared" si="60"/>
        <v>3700</v>
      </c>
      <c r="E169" s="176">
        <f t="shared" si="50"/>
        <v>100</v>
      </c>
      <c r="F169" s="124"/>
    </row>
    <row r="170" spans="1:6" s="139" customFormat="1" ht="16.5" customHeight="1" x14ac:dyDescent="0.25">
      <c r="A170" s="148">
        <v>3132</v>
      </c>
      <c r="B170" s="148" t="s">
        <v>150</v>
      </c>
      <c r="C170" s="164">
        <v>3600</v>
      </c>
      <c r="D170" s="164">
        <v>3700</v>
      </c>
      <c r="E170" s="176">
        <f t="shared" si="50"/>
        <v>100</v>
      </c>
      <c r="F170" s="138"/>
    </row>
    <row r="171" spans="1:6" s="139" customFormat="1" ht="16.5" customHeight="1" x14ac:dyDescent="0.25">
      <c r="A171" s="160">
        <v>32</v>
      </c>
      <c r="B171" s="160" t="s">
        <v>33</v>
      </c>
      <c r="C171" s="162">
        <f t="shared" ref="C171:D171" si="61">C172+C175+C177+C180</f>
        <v>1100</v>
      </c>
      <c r="D171" s="162">
        <f t="shared" si="61"/>
        <v>1400</v>
      </c>
      <c r="E171" s="176">
        <f t="shared" si="50"/>
        <v>300</v>
      </c>
      <c r="F171" s="138"/>
    </row>
    <row r="172" spans="1:6" s="139" customFormat="1" ht="16.5" customHeight="1" x14ac:dyDescent="0.25">
      <c r="A172" s="160">
        <v>321</v>
      </c>
      <c r="B172" s="160" t="s">
        <v>121</v>
      </c>
      <c r="C172" s="161">
        <f t="shared" ref="C172:D172" si="62">C173+C174</f>
        <v>0</v>
      </c>
      <c r="D172" s="162">
        <f t="shared" si="62"/>
        <v>0</v>
      </c>
      <c r="E172" s="176">
        <f t="shared" si="50"/>
        <v>0</v>
      </c>
      <c r="F172" s="138"/>
    </row>
    <row r="173" spans="1:6" s="139" customFormat="1" ht="16.5" customHeight="1" x14ac:dyDescent="0.25">
      <c r="A173" s="148">
        <v>3211</v>
      </c>
      <c r="B173" s="148" t="s">
        <v>122</v>
      </c>
      <c r="C173" s="164">
        <v>0</v>
      </c>
      <c r="D173" s="164">
        <v>0</v>
      </c>
      <c r="E173" s="176">
        <f t="shared" si="50"/>
        <v>0</v>
      </c>
      <c r="F173" s="138"/>
    </row>
    <row r="174" spans="1:6" ht="16.5" customHeight="1" x14ac:dyDescent="0.25">
      <c r="A174" s="148">
        <v>3212</v>
      </c>
      <c r="B174" s="148" t="s">
        <v>160</v>
      </c>
      <c r="C174" s="164">
        <v>0</v>
      </c>
      <c r="D174" s="164">
        <v>0</v>
      </c>
      <c r="E174" s="176">
        <f t="shared" si="50"/>
        <v>0</v>
      </c>
      <c r="F174" s="124"/>
    </row>
    <row r="175" spans="1:6" ht="16.5" customHeight="1" x14ac:dyDescent="0.25">
      <c r="A175" s="160">
        <v>322</v>
      </c>
      <c r="B175" s="160" t="s">
        <v>125</v>
      </c>
      <c r="C175" s="162">
        <f t="shared" ref="C175:D175" si="63">C176</f>
        <v>0</v>
      </c>
      <c r="D175" s="162">
        <f t="shared" si="63"/>
        <v>0</v>
      </c>
      <c r="E175" s="176">
        <f t="shared" si="50"/>
        <v>0</v>
      </c>
      <c r="F175" s="124"/>
    </row>
    <row r="176" spans="1:6" ht="16.5" hidden="1" customHeight="1" x14ac:dyDescent="0.25">
      <c r="A176" s="148">
        <v>3221</v>
      </c>
      <c r="B176" s="148" t="s">
        <v>126</v>
      </c>
      <c r="C176" s="164"/>
      <c r="D176" s="164"/>
      <c r="E176" s="176">
        <f t="shared" si="50"/>
        <v>0</v>
      </c>
      <c r="F176" s="124"/>
    </row>
    <row r="177" spans="1:6" ht="16.5" customHeight="1" x14ac:dyDescent="0.25">
      <c r="A177" s="160">
        <v>323</v>
      </c>
      <c r="B177" s="160" t="s">
        <v>96</v>
      </c>
      <c r="C177" s="161">
        <f t="shared" ref="C177:D177" si="64">C179+C178</f>
        <v>400</v>
      </c>
      <c r="D177" s="161">
        <f t="shared" si="64"/>
        <v>400</v>
      </c>
      <c r="E177" s="176">
        <f t="shared" si="50"/>
        <v>0</v>
      </c>
      <c r="F177" s="124"/>
    </row>
    <row r="178" spans="1:6" ht="16.5" customHeight="1" x14ac:dyDescent="0.25">
      <c r="A178" s="148">
        <v>3231</v>
      </c>
      <c r="B178" s="148" t="s">
        <v>130</v>
      </c>
      <c r="C178" s="164">
        <v>400</v>
      </c>
      <c r="D178" s="164">
        <v>400</v>
      </c>
      <c r="E178" s="176">
        <f t="shared" si="50"/>
        <v>0</v>
      </c>
      <c r="F178" s="124"/>
    </row>
    <row r="179" spans="1:6" ht="16.5" customHeight="1" x14ac:dyDescent="0.25">
      <c r="A179" s="148">
        <v>3238</v>
      </c>
      <c r="B179" s="148" t="s">
        <v>136</v>
      </c>
      <c r="C179" s="164">
        <v>0</v>
      </c>
      <c r="D179" s="164">
        <v>0</v>
      </c>
      <c r="E179" s="176">
        <f t="shared" si="50"/>
        <v>0</v>
      </c>
      <c r="F179" s="124"/>
    </row>
    <row r="180" spans="1:6" ht="16.5" customHeight="1" x14ac:dyDescent="0.25">
      <c r="A180" s="160">
        <v>329</v>
      </c>
      <c r="B180" s="160" t="s">
        <v>138</v>
      </c>
      <c r="C180" s="162">
        <f t="shared" ref="C180:D180" si="65">C181</f>
        <v>700</v>
      </c>
      <c r="D180" s="162">
        <f t="shared" si="65"/>
        <v>1000</v>
      </c>
      <c r="E180" s="176">
        <f t="shared" si="50"/>
        <v>300</v>
      </c>
      <c r="F180" s="124"/>
    </row>
    <row r="181" spans="1:6" ht="16.5" customHeight="1" x14ac:dyDescent="0.25">
      <c r="A181" s="148">
        <v>3299</v>
      </c>
      <c r="B181" s="148" t="s">
        <v>142</v>
      </c>
      <c r="C181" s="164">
        <v>700</v>
      </c>
      <c r="D181" s="164">
        <v>1000</v>
      </c>
      <c r="E181" s="176">
        <f t="shared" si="50"/>
        <v>300</v>
      </c>
      <c r="F181" s="124"/>
    </row>
    <row r="182" spans="1:6" ht="16.5" customHeight="1" x14ac:dyDescent="0.25">
      <c r="A182" s="168">
        <v>4</v>
      </c>
      <c r="B182" s="169" t="s">
        <v>34</v>
      </c>
      <c r="C182" s="162">
        <f t="shared" ref="C182:D182" si="66">C183+C184</f>
        <v>3000</v>
      </c>
      <c r="D182" s="162">
        <f t="shared" si="66"/>
        <v>4000</v>
      </c>
      <c r="E182" s="176">
        <f t="shared" si="50"/>
        <v>1000</v>
      </c>
      <c r="F182" s="124"/>
    </row>
    <row r="183" spans="1:6" ht="16.5" customHeight="1" x14ac:dyDescent="0.25">
      <c r="A183" s="182">
        <v>4221</v>
      </c>
      <c r="B183" s="182" t="s">
        <v>153</v>
      </c>
      <c r="C183" s="164">
        <v>0</v>
      </c>
      <c r="D183" s="164">
        <v>2000</v>
      </c>
      <c r="E183" s="176">
        <f t="shared" si="50"/>
        <v>2000</v>
      </c>
      <c r="F183" s="124"/>
    </row>
    <row r="184" spans="1:6" ht="16.5" customHeight="1" x14ac:dyDescent="0.25">
      <c r="A184" s="170">
        <v>4227</v>
      </c>
      <c r="B184" s="171" t="s">
        <v>145</v>
      </c>
      <c r="C184" s="164">
        <v>3000</v>
      </c>
      <c r="D184" s="164">
        <v>2000</v>
      </c>
      <c r="E184" s="176">
        <f t="shared" si="50"/>
        <v>-1000</v>
      </c>
      <c r="F184" s="124"/>
    </row>
    <row r="185" spans="1:6" ht="25.5" customHeight="1" x14ac:dyDescent="0.25">
      <c r="A185" s="259" t="s">
        <v>104</v>
      </c>
      <c r="B185" s="259"/>
      <c r="C185" s="180">
        <f>C186+C197</f>
        <v>3100</v>
      </c>
      <c r="D185" s="159">
        <f>D186+D197</f>
        <v>3093.08</v>
      </c>
      <c r="E185" s="202">
        <f t="shared" si="50"/>
        <v>-6.9200000000000728</v>
      </c>
      <c r="F185" s="124"/>
    </row>
    <row r="186" spans="1:6" s="187" customFormat="1" ht="16.5" customHeight="1" x14ac:dyDescent="0.25">
      <c r="A186" s="160">
        <v>32</v>
      </c>
      <c r="B186" s="160" t="s">
        <v>33</v>
      </c>
      <c r="C186" s="162">
        <f t="shared" ref="C186:D186" si="67">C187+C190+C193+C195</f>
        <v>1100</v>
      </c>
      <c r="D186" s="162">
        <f t="shared" si="67"/>
        <v>1093.08</v>
      </c>
      <c r="E186" s="176">
        <f t="shared" si="50"/>
        <v>-6.9200000000000728</v>
      </c>
      <c r="F186" s="186"/>
    </row>
    <row r="187" spans="1:6" s="187" customFormat="1" ht="16.5" customHeight="1" x14ac:dyDescent="0.25">
      <c r="A187" s="160">
        <v>321</v>
      </c>
      <c r="B187" s="160" t="s">
        <v>121</v>
      </c>
      <c r="C187" s="162">
        <f t="shared" ref="C187:D187" si="68">C188+C189</f>
        <v>0</v>
      </c>
      <c r="D187" s="162">
        <f t="shared" si="68"/>
        <v>183.08</v>
      </c>
      <c r="E187" s="176">
        <f t="shared" si="50"/>
        <v>183.08</v>
      </c>
      <c r="F187" s="186"/>
    </row>
    <row r="188" spans="1:6" s="187" customFormat="1" ht="16.5" customHeight="1" x14ac:dyDescent="0.25">
      <c r="A188" s="148">
        <v>3211</v>
      </c>
      <c r="B188" s="148" t="s">
        <v>122</v>
      </c>
      <c r="C188" s="164">
        <v>0</v>
      </c>
      <c r="D188" s="163">
        <v>183.08</v>
      </c>
      <c r="E188" s="176">
        <f t="shared" si="50"/>
        <v>183.08</v>
      </c>
      <c r="F188" s="186"/>
    </row>
    <row r="189" spans="1:6" s="187" customFormat="1" ht="16.5" hidden="1" customHeight="1" x14ac:dyDescent="0.25">
      <c r="A189" s="148">
        <v>3213</v>
      </c>
      <c r="B189" s="148" t="s">
        <v>123</v>
      </c>
      <c r="C189" s="164">
        <v>0</v>
      </c>
      <c r="D189" s="164"/>
      <c r="E189" s="176">
        <f t="shared" si="50"/>
        <v>0</v>
      </c>
      <c r="F189" s="186"/>
    </row>
    <row r="190" spans="1:6" s="187" customFormat="1" ht="16.5" customHeight="1" x14ac:dyDescent="0.25">
      <c r="A190" s="160">
        <v>322</v>
      </c>
      <c r="B190" s="160" t="s">
        <v>125</v>
      </c>
      <c r="C190" s="162">
        <f t="shared" ref="C190:D190" si="69">C191+C192</f>
        <v>0</v>
      </c>
      <c r="D190" s="162">
        <f t="shared" si="69"/>
        <v>0</v>
      </c>
      <c r="E190" s="176">
        <f t="shared" si="50"/>
        <v>0</v>
      </c>
      <c r="F190" s="186"/>
    </row>
    <row r="191" spans="1:6" s="187" customFormat="1" ht="16.5" hidden="1" customHeight="1" x14ac:dyDescent="0.25">
      <c r="A191" s="148">
        <v>3223</v>
      </c>
      <c r="B191" s="148" t="s">
        <v>127</v>
      </c>
      <c r="C191" s="164">
        <v>0</v>
      </c>
      <c r="D191" s="164">
        <v>0</v>
      </c>
      <c r="E191" s="176">
        <f t="shared" si="50"/>
        <v>0</v>
      </c>
      <c r="F191" s="186"/>
    </row>
    <row r="192" spans="1:6" s="187" customFormat="1" ht="16.5" hidden="1" customHeight="1" x14ac:dyDescent="0.25">
      <c r="A192" s="148">
        <v>3225</v>
      </c>
      <c r="B192" s="148" t="s">
        <v>128</v>
      </c>
      <c r="C192" s="164">
        <v>0</v>
      </c>
      <c r="D192" s="164">
        <v>0</v>
      </c>
      <c r="E192" s="176">
        <f t="shared" si="50"/>
        <v>0</v>
      </c>
      <c r="F192" s="186"/>
    </row>
    <row r="193" spans="1:6" s="187" customFormat="1" ht="16.5" customHeight="1" x14ac:dyDescent="0.25">
      <c r="A193" s="160">
        <v>323</v>
      </c>
      <c r="B193" s="160" t="s">
        <v>96</v>
      </c>
      <c r="C193" s="162">
        <f t="shared" ref="C193:D193" si="70">C194</f>
        <v>0</v>
      </c>
      <c r="D193" s="162">
        <f t="shared" si="70"/>
        <v>0</v>
      </c>
      <c r="E193" s="176">
        <f t="shared" si="50"/>
        <v>0</v>
      </c>
      <c r="F193" s="186"/>
    </row>
    <row r="194" spans="1:6" s="187" customFormat="1" ht="16.5" customHeight="1" x14ac:dyDescent="0.25">
      <c r="A194" s="148">
        <v>3239</v>
      </c>
      <c r="B194" s="148" t="s">
        <v>137</v>
      </c>
      <c r="C194" s="164">
        <v>0</v>
      </c>
      <c r="D194" s="164">
        <v>0</v>
      </c>
      <c r="E194" s="176">
        <f t="shared" si="50"/>
        <v>0</v>
      </c>
      <c r="F194" s="186"/>
    </row>
    <row r="195" spans="1:6" s="187" customFormat="1" ht="16.5" customHeight="1" x14ac:dyDescent="0.25">
      <c r="A195" s="160">
        <v>329</v>
      </c>
      <c r="B195" s="160" t="s">
        <v>138</v>
      </c>
      <c r="C195" s="162">
        <f t="shared" ref="C195:D195" si="71">C196</f>
        <v>1100</v>
      </c>
      <c r="D195" s="162">
        <f t="shared" si="71"/>
        <v>910</v>
      </c>
      <c r="E195" s="176">
        <f t="shared" si="50"/>
        <v>-190</v>
      </c>
      <c r="F195" s="186"/>
    </row>
    <row r="196" spans="1:6" s="187" customFormat="1" ht="16.5" customHeight="1" x14ac:dyDescent="0.25">
      <c r="A196" s="148">
        <v>3299</v>
      </c>
      <c r="B196" s="148" t="s">
        <v>142</v>
      </c>
      <c r="C196" s="164">
        <v>1100</v>
      </c>
      <c r="D196" s="164">
        <v>910</v>
      </c>
      <c r="E196" s="176">
        <f t="shared" si="50"/>
        <v>-190</v>
      </c>
      <c r="F196" s="186"/>
    </row>
    <row r="197" spans="1:6" s="187" customFormat="1" ht="16.5" customHeight="1" x14ac:dyDescent="0.25">
      <c r="A197" s="168">
        <v>4</v>
      </c>
      <c r="B197" s="169" t="s">
        <v>34</v>
      </c>
      <c r="C197" s="161">
        <f>C198+C199</f>
        <v>2000</v>
      </c>
      <c r="D197" s="161">
        <f>D198+D199</f>
        <v>2000</v>
      </c>
      <c r="E197" s="176">
        <f t="shared" si="50"/>
        <v>0</v>
      </c>
      <c r="F197" s="186"/>
    </row>
    <row r="198" spans="1:6" s="187" customFormat="1" ht="16.5" customHeight="1" x14ac:dyDescent="0.25">
      <c r="A198" s="170">
        <v>4221</v>
      </c>
      <c r="B198" s="171" t="s">
        <v>153</v>
      </c>
      <c r="C198" s="164">
        <v>0</v>
      </c>
      <c r="D198" s="164">
        <v>0</v>
      </c>
      <c r="E198" s="176">
        <f t="shared" si="50"/>
        <v>0</v>
      </c>
      <c r="F198" s="186"/>
    </row>
    <row r="199" spans="1:6" s="187" customFormat="1" ht="16.5" customHeight="1" x14ac:dyDescent="0.25">
      <c r="A199" s="170">
        <v>4227</v>
      </c>
      <c r="B199" s="171" t="s">
        <v>145</v>
      </c>
      <c r="C199" s="164">
        <v>2000</v>
      </c>
      <c r="D199" s="164">
        <v>2000</v>
      </c>
      <c r="E199" s="176">
        <f t="shared" si="50"/>
        <v>0</v>
      </c>
      <c r="F199" s="186"/>
    </row>
    <row r="200" spans="1:6" s="187" customFormat="1" ht="16.5" customHeight="1" x14ac:dyDescent="0.25">
      <c r="A200" s="255" t="s">
        <v>105</v>
      </c>
      <c r="B200" s="256"/>
      <c r="C200" s="159">
        <f t="shared" ref="C200:D200" si="72">C201</f>
        <v>800</v>
      </c>
      <c r="D200" s="159">
        <f t="shared" si="72"/>
        <v>914.94</v>
      </c>
      <c r="E200" s="202">
        <f t="shared" si="50"/>
        <v>114.94000000000005</v>
      </c>
      <c r="F200" s="186"/>
    </row>
    <row r="201" spans="1:6" s="187" customFormat="1" ht="16.5" customHeight="1" x14ac:dyDescent="0.25">
      <c r="A201" s="160">
        <v>32</v>
      </c>
      <c r="B201" s="160" t="s">
        <v>33</v>
      </c>
      <c r="C201" s="161">
        <f t="shared" ref="C201:D201" si="73">C202+C205</f>
        <v>800</v>
      </c>
      <c r="D201" s="161">
        <f t="shared" si="73"/>
        <v>914.94</v>
      </c>
      <c r="E201" s="176">
        <f t="shared" si="50"/>
        <v>114.94000000000005</v>
      </c>
      <c r="F201" s="186"/>
    </row>
    <row r="202" spans="1:6" s="187" customFormat="1" ht="16.5" customHeight="1" x14ac:dyDescent="0.25">
      <c r="A202" s="160">
        <v>322</v>
      </c>
      <c r="B202" s="160" t="s">
        <v>125</v>
      </c>
      <c r="C202" s="161">
        <f t="shared" ref="C202:D202" si="74">C203+C204</f>
        <v>400</v>
      </c>
      <c r="D202" s="161">
        <f t="shared" si="74"/>
        <v>300</v>
      </c>
      <c r="E202" s="176">
        <f t="shared" si="50"/>
        <v>-100</v>
      </c>
      <c r="F202" s="186"/>
    </row>
    <row r="203" spans="1:6" s="187" customFormat="1" ht="16.5" customHeight="1" x14ac:dyDescent="0.25">
      <c r="A203" s="148">
        <v>3221</v>
      </c>
      <c r="B203" s="148" t="s">
        <v>126</v>
      </c>
      <c r="C203" s="164">
        <v>400</v>
      </c>
      <c r="D203" s="164">
        <v>300</v>
      </c>
      <c r="E203" s="176">
        <f t="shared" si="50"/>
        <v>-100</v>
      </c>
      <c r="F203" s="186"/>
    </row>
    <row r="204" spans="1:6" s="187" customFormat="1" ht="16.5" customHeight="1" x14ac:dyDescent="0.25">
      <c r="A204" s="148">
        <v>3222</v>
      </c>
      <c r="B204" s="148" t="s">
        <v>154</v>
      </c>
      <c r="C204" s="164">
        <v>0</v>
      </c>
      <c r="D204" s="164">
        <v>0</v>
      </c>
      <c r="E204" s="176">
        <f t="shared" si="50"/>
        <v>0</v>
      </c>
      <c r="F204" s="186"/>
    </row>
    <row r="205" spans="1:6" s="187" customFormat="1" ht="16.5" customHeight="1" x14ac:dyDescent="0.25">
      <c r="A205" s="160">
        <v>329</v>
      </c>
      <c r="B205" s="160" t="s">
        <v>138</v>
      </c>
      <c r="C205" s="161">
        <f t="shared" ref="C205:D205" si="75">C206</f>
        <v>400</v>
      </c>
      <c r="D205" s="161">
        <f t="shared" si="75"/>
        <v>614.94000000000005</v>
      </c>
      <c r="E205" s="176">
        <f t="shared" si="50"/>
        <v>214.94000000000005</v>
      </c>
      <c r="F205" s="186"/>
    </row>
    <row r="206" spans="1:6" s="187" customFormat="1" ht="16.5" customHeight="1" x14ac:dyDescent="0.25">
      <c r="A206" s="148">
        <v>3299</v>
      </c>
      <c r="B206" s="148" t="s">
        <v>142</v>
      </c>
      <c r="C206" s="164">
        <v>400</v>
      </c>
      <c r="D206" s="164">
        <v>614.94000000000005</v>
      </c>
      <c r="E206" s="176">
        <f t="shared" si="50"/>
        <v>214.94000000000005</v>
      </c>
      <c r="F206" s="186"/>
    </row>
    <row r="207" spans="1:6" s="187" customFormat="1" ht="16.5" customHeight="1" x14ac:dyDescent="0.25">
      <c r="A207" s="255" t="s">
        <v>162</v>
      </c>
      <c r="B207" s="256"/>
      <c r="C207" s="159">
        <f t="shared" ref="C207:D207" si="76">C208</f>
        <v>80</v>
      </c>
      <c r="D207" s="159">
        <f t="shared" si="76"/>
        <v>77.459999999999994</v>
      </c>
      <c r="E207" s="202">
        <f t="shared" si="50"/>
        <v>-2.5400000000000063</v>
      </c>
      <c r="F207" s="186"/>
    </row>
    <row r="208" spans="1:6" s="187" customFormat="1" ht="16.5" customHeight="1" x14ac:dyDescent="0.25">
      <c r="A208" s="148">
        <v>3299</v>
      </c>
      <c r="B208" s="148" t="s">
        <v>142</v>
      </c>
      <c r="C208" s="164">
        <v>80</v>
      </c>
      <c r="D208" s="163">
        <v>77.459999999999994</v>
      </c>
      <c r="E208" s="176">
        <f t="shared" si="50"/>
        <v>-2.5400000000000063</v>
      </c>
      <c r="F208" s="186"/>
    </row>
    <row r="209" spans="1:6" ht="25.5" customHeight="1" x14ac:dyDescent="0.25">
      <c r="A209" s="255" t="s">
        <v>163</v>
      </c>
      <c r="B209" s="256"/>
      <c r="C209" s="180">
        <f t="shared" ref="C209:D209" si="77">C210</f>
        <v>700</v>
      </c>
      <c r="D209" s="180">
        <f t="shared" si="77"/>
        <v>700</v>
      </c>
      <c r="E209" s="202">
        <f t="shared" ref="E209:E260" si="78">D209-C209</f>
        <v>0</v>
      </c>
      <c r="F209" s="124"/>
    </row>
    <row r="210" spans="1:6" ht="16.5" customHeight="1" x14ac:dyDescent="0.25">
      <c r="A210" s="160">
        <v>32</v>
      </c>
      <c r="B210" s="160" t="s">
        <v>33</v>
      </c>
      <c r="C210" s="147">
        <f t="shared" ref="C210:D210" si="79">C211+C212</f>
        <v>700</v>
      </c>
      <c r="D210" s="147">
        <f t="shared" si="79"/>
        <v>700</v>
      </c>
      <c r="E210" s="176">
        <f t="shared" si="78"/>
        <v>0</v>
      </c>
      <c r="F210" s="124"/>
    </row>
    <row r="211" spans="1:6" ht="16.5" customHeight="1" x14ac:dyDescent="0.25">
      <c r="A211" s="148">
        <v>3221</v>
      </c>
      <c r="B211" s="148" t="s">
        <v>126</v>
      </c>
      <c r="C211" s="149">
        <v>0</v>
      </c>
      <c r="D211" s="149">
        <v>0</v>
      </c>
      <c r="E211" s="176">
        <f t="shared" si="78"/>
        <v>0</v>
      </c>
      <c r="F211" s="124"/>
    </row>
    <row r="212" spans="1:6" ht="16.5" customHeight="1" x14ac:dyDescent="0.25">
      <c r="A212" s="160">
        <v>323</v>
      </c>
      <c r="B212" s="160" t="s">
        <v>96</v>
      </c>
      <c r="C212" s="147">
        <f t="shared" ref="C212:D212" si="80">C213</f>
        <v>700</v>
      </c>
      <c r="D212" s="147">
        <f t="shared" si="80"/>
        <v>700</v>
      </c>
      <c r="E212" s="176">
        <f t="shared" si="78"/>
        <v>0</v>
      </c>
      <c r="F212" s="124"/>
    </row>
    <row r="213" spans="1:6" ht="16.5" customHeight="1" x14ac:dyDescent="0.25">
      <c r="A213" s="148">
        <v>3237</v>
      </c>
      <c r="B213" s="148" t="s">
        <v>164</v>
      </c>
      <c r="C213" s="149">
        <v>700</v>
      </c>
      <c r="D213" s="149">
        <v>700</v>
      </c>
      <c r="E213" s="176">
        <f t="shared" si="78"/>
        <v>0</v>
      </c>
      <c r="F213" s="124"/>
    </row>
    <row r="214" spans="1:6" ht="25.5" customHeight="1" x14ac:dyDescent="0.25">
      <c r="A214" s="259" t="s">
        <v>165</v>
      </c>
      <c r="B214" s="259"/>
      <c r="C214" s="180">
        <f t="shared" ref="C214:D215" si="81">C215</f>
        <v>454</v>
      </c>
      <c r="D214" s="180">
        <f t="shared" si="81"/>
        <v>454</v>
      </c>
      <c r="E214" s="202">
        <f t="shared" si="78"/>
        <v>0</v>
      </c>
      <c r="F214" s="124"/>
    </row>
    <row r="215" spans="1:6" ht="16.5" customHeight="1" x14ac:dyDescent="0.25">
      <c r="A215" s="160">
        <v>323</v>
      </c>
      <c r="B215" s="160" t="s">
        <v>96</v>
      </c>
      <c r="C215" s="147">
        <f t="shared" si="81"/>
        <v>454</v>
      </c>
      <c r="D215" s="147">
        <f t="shared" si="81"/>
        <v>454</v>
      </c>
      <c r="E215" s="176">
        <f t="shared" si="78"/>
        <v>0</v>
      </c>
      <c r="F215" s="124"/>
    </row>
    <row r="216" spans="1:6" ht="16.5" customHeight="1" x14ac:dyDescent="0.25">
      <c r="A216" s="148">
        <v>32231</v>
      </c>
      <c r="B216" s="148" t="s">
        <v>166</v>
      </c>
      <c r="C216" s="149">
        <v>454</v>
      </c>
      <c r="D216" s="149">
        <v>454</v>
      </c>
      <c r="E216" s="176">
        <f t="shared" si="78"/>
        <v>0</v>
      </c>
      <c r="F216" s="124"/>
    </row>
    <row r="217" spans="1:6" ht="36" customHeight="1" x14ac:dyDescent="0.25">
      <c r="A217" s="255" t="s">
        <v>167</v>
      </c>
      <c r="B217" s="256"/>
      <c r="C217" s="159">
        <f t="shared" ref="C217:D217" si="82">C218</f>
        <v>43750</v>
      </c>
      <c r="D217" s="159">
        <f t="shared" si="82"/>
        <v>43750</v>
      </c>
      <c r="E217" s="202">
        <f t="shared" si="78"/>
        <v>0</v>
      </c>
      <c r="F217" s="124"/>
    </row>
    <row r="218" spans="1:6" ht="17.25" customHeight="1" x14ac:dyDescent="0.25">
      <c r="A218" s="255" t="s">
        <v>168</v>
      </c>
      <c r="B218" s="256"/>
      <c r="C218" s="159">
        <f>C219+C239</f>
        <v>43750</v>
      </c>
      <c r="D218" s="159">
        <f>D219+D239</f>
        <v>43750</v>
      </c>
      <c r="E218" s="202">
        <f t="shared" si="78"/>
        <v>0</v>
      </c>
      <c r="F218" s="124"/>
    </row>
    <row r="219" spans="1:6" ht="16.5" customHeight="1" x14ac:dyDescent="0.25">
      <c r="A219" s="160">
        <v>32</v>
      </c>
      <c r="B219" s="160" t="s">
        <v>33</v>
      </c>
      <c r="C219" s="175">
        <f t="shared" ref="C219:D219" si="83">C220+C223+C227+C237</f>
        <v>40250</v>
      </c>
      <c r="D219" s="175">
        <f t="shared" si="83"/>
        <v>40250</v>
      </c>
      <c r="E219" s="176">
        <f t="shared" si="78"/>
        <v>0</v>
      </c>
      <c r="F219" s="124"/>
    </row>
    <row r="220" spans="1:6" ht="16.5" customHeight="1" x14ac:dyDescent="0.25">
      <c r="A220" s="160">
        <v>321</v>
      </c>
      <c r="B220" s="160" t="s">
        <v>121</v>
      </c>
      <c r="C220" s="147">
        <f t="shared" ref="C220:D220" si="84">C221+C222</f>
        <v>0</v>
      </c>
      <c r="D220" s="147">
        <f t="shared" si="84"/>
        <v>0</v>
      </c>
      <c r="E220" s="176">
        <f t="shared" si="78"/>
        <v>0</v>
      </c>
      <c r="F220" s="124"/>
    </row>
    <row r="221" spans="1:6" ht="16.5" customHeight="1" x14ac:dyDescent="0.25">
      <c r="A221" s="148">
        <v>3211</v>
      </c>
      <c r="B221" s="148" t="s">
        <v>122</v>
      </c>
      <c r="C221" s="149">
        <v>0</v>
      </c>
      <c r="D221" s="149">
        <v>0</v>
      </c>
      <c r="E221" s="176">
        <f t="shared" si="78"/>
        <v>0</v>
      </c>
      <c r="F221" s="124"/>
    </row>
    <row r="222" spans="1:6" ht="16.5" customHeight="1" x14ac:dyDescent="0.25">
      <c r="A222" s="148">
        <v>3213</v>
      </c>
      <c r="B222" s="148" t="s">
        <v>123</v>
      </c>
      <c r="C222" s="149">
        <v>0</v>
      </c>
      <c r="D222" s="149">
        <v>0</v>
      </c>
      <c r="E222" s="176">
        <f t="shared" si="78"/>
        <v>0</v>
      </c>
      <c r="F222" s="124"/>
    </row>
    <row r="223" spans="1:6" ht="16.5" customHeight="1" x14ac:dyDescent="0.25">
      <c r="A223" s="160">
        <v>322</v>
      </c>
      <c r="B223" s="160" t="s">
        <v>125</v>
      </c>
      <c r="C223" s="175">
        <f t="shared" ref="C223:D223" si="85">C224+C225+C226</f>
        <v>0</v>
      </c>
      <c r="D223" s="175">
        <f t="shared" si="85"/>
        <v>0</v>
      </c>
      <c r="E223" s="176">
        <f t="shared" si="78"/>
        <v>0</v>
      </c>
      <c r="F223" s="124"/>
    </row>
    <row r="224" spans="1:6" ht="16.5" customHeight="1" x14ac:dyDescent="0.25">
      <c r="A224" s="148">
        <v>3221</v>
      </c>
      <c r="B224" s="148" t="s">
        <v>126</v>
      </c>
      <c r="C224" s="149">
        <v>0</v>
      </c>
      <c r="D224" s="149">
        <v>0</v>
      </c>
      <c r="E224" s="176">
        <f t="shared" si="78"/>
        <v>0</v>
      </c>
      <c r="F224" s="124"/>
    </row>
    <row r="225" spans="1:6" ht="16.5" customHeight="1" x14ac:dyDescent="0.25">
      <c r="A225" s="148">
        <v>3223</v>
      </c>
      <c r="B225" s="148" t="s">
        <v>127</v>
      </c>
      <c r="C225" s="149">
        <v>0</v>
      </c>
      <c r="D225" s="149">
        <v>0</v>
      </c>
      <c r="E225" s="176">
        <f t="shared" si="78"/>
        <v>0</v>
      </c>
      <c r="F225" s="124"/>
    </row>
    <row r="226" spans="1:6" ht="16.5" customHeight="1" x14ac:dyDescent="0.25">
      <c r="A226" s="148">
        <v>3225</v>
      </c>
      <c r="B226" s="148" t="s">
        <v>128</v>
      </c>
      <c r="C226" s="149">
        <v>0</v>
      </c>
      <c r="D226" s="149">
        <v>0</v>
      </c>
      <c r="E226" s="176">
        <f t="shared" si="78"/>
        <v>0</v>
      </c>
      <c r="F226" s="124"/>
    </row>
    <row r="227" spans="1:6" ht="16.5" customHeight="1" x14ac:dyDescent="0.25">
      <c r="A227" s="160">
        <v>323</v>
      </c>
      <c r="B227" s="160" t="s">
        <v>96</v>
      </c>
      <c r="C227" s="175">
        <f>C228+C229+C230+C231+C232+C234+C235+C236+C233</f>
        <v>39250</v>
      </c>
      <c r="D227" s="175">
        <f>D228+D229+D230+D231+D232+D234+D235+D236+D233</f>
        <v>39250</v>
      </c>
      <c r="E227" s="176">
        <f t="shared" si="78"/>
        <v>0</v>
      </c>
      <c r="F227" s="124"/>
    </row>
    <row r="228" spans="1:6" ht="16.5" customHeight="1" x14ac:dyDescent="0.25">
      <c r="A228" s="148">
        <v>3231</v>
      </c>
      <c r="B228" s="148" t="s">
        <v>130</v>
      </c>
      <c r="C228" s="149">
        <v>0</v>
      </c>
      <c r="D228" s="149">
        <v>0</v>
      </c>
      <c r="E228" s="176">
        <f t="shared" si="78"/>
        <v>0</v>
      </c>
      <c r="F228" s="124"/>
    </row>
    <row r="229" spans="1:6" ht="16.5" customHeight="1" x14ac:dyDescent="0.25">
      <c r="A229" s="148">
        <v>3232</v>
      </c>
      <c r="B229" s="148" t="s">
        <v>131</v>
      </c>
      <c r="C229" s="149">
        <v>8500</v>
      </c>
      <c r="D229" s="149">
        <v>8500</v>
      </c>
      <c r="E229" s="176">
        <f t="shared" si="78"/>
        <v>0</v>
      </c>
      <c r="F229" s="124"/>
    </row>
    <row r="230" spans="1:6" ht="16.5" hidden="1" customHeight="1" x14ac:dyDescent="0.25">
      <c r="A230" s="148">
        <v>3233</v>
      </c>
      <c r="B230" s="167" t="s">
        <v>132</v>
      </c>
      <c r="C230" s="149"/>
      <c r="D230" s="149"/>
      <c r="E230" s="176">
        <f t="shared" si="78"/>
        <v>0</v>
      </c>
      <c r="F230" s="124"/>
    </row>
    <row r="231" spans="1:6" ht="16.5" customHeight="1" x14ac:dyDescent="0.25">
      <c r="A231" s="148">
        <v>32355</v>
      </c>
      <c r="B231" s="148" t="s">
        <v>169</v>
      </c>
      <c r="C231" s="149">
        <v>30000</v>
      </c>
      <c r="D231" s="149">
        <v>30000</v>
      </c>
      <c r="E231" s="176">
        <f t="shared" si="78"/>
        <v>0</v>
      </c>
      <c r="F231" s="124"/>
    </row>
    <row r="232" spans="1:6" ht="16.5" hidden="1" customHeight="1" x14ac:dyDescent="0.25">
      <c r="A232" s="148">
        <v>3236</v>
      </c>
      <c r="B232" s="148" t="s">
        <v>134</v>
      </c>
      <c r="C232" s="149"/>
      <c r="D232" s="149"/>
      <c r="E232" s="176">
        <f t="shared" si="78"/>
        <v>0</v>
      </c>
      <c r="F232" s="124"/>
    </row>
    <row r="233" spans="1:6" ht="16.5" hidden="1" customHeight="1" x14ac:dyDescent="0.25">
      <c r="A233" s="148">
        <v>3237</v>
      </c>
      <c r="B233" s="148" t="s">
        <v>135</v>
      </c>
      <c r="C233" s="149"/>
      <c r="D233" s="149"/>
      <c r="E233" s="176">
        <f t="shared" si="78"/>
        <v>0</v>
      </c>
      <c r="F233" s="124"/>
    </row>
    <row r="234" spans="1:6" ht="16.5" hidden="1" customHeight="1" x14ac:dyDescent="0.25">
      <c r="A234" s="148">
        <v>3238</v>
      </c>
      <c r="B234" s="148" t="s">
        <v>136</v>
      </c>
      <c r="C234" s="149"/>
      <c r="D234" s="149"/>
      <c r="E234" s="176">
        <f t="shared" si="78"/>
        <v>0</v>
      </c>
      <c r="F234" s="124"/>
    </row>
    <row r="235" spans="1:6" ht="16.5" customHeight="1" x14ac:dyDescent="0.25">
      <c r="A235" s="148">
        <v>3238</v>
      </c>
      <c r="B235" s="148" t="s">
        <v>170</v>
      </c>
      <c r="C235" s="149">
        <v>750</v>
      </c>
      <c r="D235" s="149">
        <v>750</v>
      </c>
      <c r="E235" s="176">
        <f t="shared" si="78"/>
        <v>0</v>
      </c>
      <c r="F235" s="124"/>
    </row>
    <row r="236" spans="1:6" ht="16.5" customHeight="1" x14ac:dyDescent="0.25">
      <c r="A236" s="148">
        <v>3239</v>
      </c>
      <c r="B236" s="148" t="s">
        <v>137</v>
      </c>
      <c r="C236" s="149">
        <v>0</v>
      </c>
      <c r="D236" s="149">
        <v>0</v>
      </c>
      <c r="E236" s="176">
        <f t="shared" si="78"/>
        <v>0</v>
      </c>
      <c r="F236" s="124"/>
    </row>
    <row r="237" spans="1:6" ht="16.5" customHeight="1" x14ac:dyDescent="0.25">
      <c r="A237" s="160">
        <v>329</v>
      </c>
      <c r="B237" s="160" t="s">
        <v>96</v>
      </c>
      <c r="C237" s="175">
        <f t="shared" ref="C237:D237" si="86">C238</f>
        <v>1000</v>
      </c>
      <c r="D237" s="175">
        <f t="shared" si="86"/>
        <v>1000</v>
      </c>
      <c r="E237" s="176">
        <f t="shared" si="78"/>
        <v>0</v>
      </c>
      <c r="F237" s="124"/>
    </row>
    <row r="238" spans="1:6" ht="16.5" customHeight="1" x14ac:dyDescent="0.25">
      <c r="A238" s="148">
        <v>3299</v>
      </c>
      <c r="B238" s="148" t="s">
        <v>142</v>
      </c>
      <c r="C238" s="149">
        <v>1000</v>
      </c>
      <c r="D238" s="149">
        <v>1000</v>
      </c>
      <c r="E238" s="176">
        <f t="shared" si="78"/>
        <v>0</v>
      </c>
      <c r="F238" s="124"/>
    </row>
    <row r="239" spans="1:6" ht="16.5" customHeight="1" x14ac:dyDescent="0.25">
      <c r="A239" s="160">
        <v>42</v>
      </c>
      <c r="B239" s="160" t="s">
        <v>138</v>
      </c>
      <c r="C239" s="175">
        <f t="shared" ref="C239:D239" si="87">C240+C241</f>
        <v>3500</v>
      </c>
      <c r="D239" s="175">
        <f t="shared" si="87"/>
        <v>3500</v>
      </c>
      <c r="E239" s="176">
        <f t="shared" si="78"/>
        <v>0</v>
      </c>
      <c r="F239" s="124"/>
    </row>
    <row r="240" spans="1:6" ht="16.5" customHeight="1" x14ac:dyDescent="0.25">
      <c r="A240" s="170">
        <v>4221</v>
      </c>
      <c r="B240" s="171" t="s">
        <v>153</v>
      </c>
      <c r="C240" s="149">
        <v>0</v>
      </c>
      <c r="D240" s="149">
        <v>0</v>
      </c>
      <c r="E240" s="176">
        <f t="shared" si="78"/>
        <v>0</v>
      </c>
      <c r="F240" s="124"/>
    </row>
    <row r="241" spans="1:6" ht="16.5" customHeight="1" x14ac:dyDescent="0.25">
      <c r="A241" s="170">
        <v>4227</v>
      </c>
      <c r="B241" s="171" t="s">
        <v>145</v>
      </c>
      <c r="C241" s="149">
        <v>3500</v>
      </c>
      <c r="D241" s="149">
        <v>3500</v>
      </c>
      <c r="E241" s="176">
        <f t="shared" si="78"/>
        <v>0</v>
      </c>
      <c r="F241" s="124"/>
    </row>
    <row r="242" spans="1:6" ht="16.5" hidden="1" customHeight="1" x14ac:dyDescent="0.25">
      <c r="A242" s="160">
        <v>34</v>
      </c>
      <c r="B242" s="160" t="s">
        <v>58</v>
      </c>
      <c r="C242" s="147">
        <f t="shared" ref="C242:D242" si="88">C243</f>
        <v>0</v>
      </c>
      <c r="D242" s="147">
        <f t="shared" si="88"/>
        <v>0</v>
      </c>
      <c r="E242" s="127">
        <f t="shared" si="78"/>
        <v>0</v>
      </c>
      <c r="F242" s="124"/>
    </row>
    <row r="243" spans="1:6" ht="16.5" hidden="1" customHeight="1" x14ac:dyDescent="0.25">
      <c r="A243" s="148">
        <v>3431</v>
      </c>
      <c r="B243" s="148" t="s">
        <v>143</v>
      </c>
      <c r="C243" s="149"/>
      <c r="D243" s="149"/>
      <c r="E243" s="127">
        <f t="shared" si="78"/>
        <v>0</v>
      </c>
      <c r="F243" s="124"/>
    </row>
    <row r="244" spans="1:6" ht="16.5" hidden="1" customHeight="1" x14ac:dyDescent="0.25">
      <c r="A244" s="168">
        <v>4</v>
      </c>
      <c r="B244" s="169" t="s">
        <v>34</v>
      </c>
      <c r="C244" s="147">
        <f t="shared" ref="C244:D244" si="89">C245</f>
        <v>0</v>
      </c>
      <c r="D244" s="147">
        <f t="shared" si="89"/>
        <v>0</v>
      </c>
      <c r="E244" s="127">
        <f t="shared" si="78"/>
        <v>0</v>
      </c>
      <c r="F244" s="124"/>
    </row>
    <row r="245" spans="1:6" ht="16.5" hidden="1" customHeight="1" x14ac:dyDescent="0.25">
      <c r="A245" s="170">
        <v>4227</v>
      </c>
      <c r="B245" s="171" t="s">
        <v>145</v>
      </c>
      <c r="C245" s="149"/>
      <c r="D245" s="149"/>
      <c r="E245" s="127">
        <f t="shared" si="78"/>
        <v>0</v>
      </c>
      <c r="F245" s="124"/>
    </row>
    <row r="246" spans="1:6" ht="21" customHeight="1" x14ac:dyDescent="0.25">
      <c r="A246" s="261" t="s">
        <v>171</v>
      </c>
      <c r="B246" s="261"/>
      <c r="C246" s="188">
        <f t="shared" ref="C246:D246" si="90">C247+C259+C271</f>
        <v>48079.959999999992</v>
      </c>
      <c r="D246" s="188">
        <f t="shared" si="90"/>
        <v>50769.8</v>
      </c>
      <c r="E246" s="179">
        <f t="shared" si="78"/>
        <v>2689.8400000000111</v>
      </c>
      <c r="F246" s="124"/>
    </row>
    <row r="247" spans="1:6" ht="20.25" customHeight="1" x14ac:dyDescent="0.25">
      <c r="A247" s="260" t="s">
        <v>172</v>
      </c>
      <c r="B247" s="260"/>
      <c r="C247" s="189">
        <f t="shared" ref="C247:D247" si="91">C248+C255</f>
        <v>5151.08</v>
      </c>
      <c r="D247" s="189">
        <f t="shared" si="91"/>
        <v>5439.26</v>
      </c>
      <c r="E247" s="159">
        <f t="shared" si="78"/>
        <v>288.18000000000029</v>
      </c>
      <c r="F247" s="124"/>
    </row>
    <row r="248" spans="1:6" x14ac:dyDescent="0.25">
      <c r="A248" s="145">
        <v>31</v>
      </c>
      <c r="B248" s="145" t="s">
        <v>32</v>
      </c>
      <c r="C248" s="190">
        <f>C249+C251+C253</f>
        <v>4826.8500000000004</v>
      </c>
      <c r="D248" s="190">
        <f t="shared" ref="D248" si="92">D249+D251+D253</f>
        <v>5112.05</v>
      </c>
      <c r="E248" s="176">
        <f t="shared" si="78"/>
        <v>285.19999999999982</v>
      </c>
    </row>
    <row r="249" spans="1:6" x14ac:dyDescent="0.25">
      <c r="A249" s="145">
        <v>311</v>
      </c>
      <c r="B249" s="145" t="s">
        <v>148</v>
      </c>
      <c r="C249" s="190">
        <f>C250</f>
        <v>4651.25</v>
      </c>
      <c r="D249" s="190">
        <f t="shared" ref="D249" si="93">D250</f>
        <v>4920.7700000000004</v>
      </c>
      <c r="E249" s="176">
        <f t="shared" si="78"/>
        <v>269.52000000000044</v>
      </c>
    </row>
    <row r="250" spans="1:6" x14ac:dyDescent="0.25">
      <c r="A250" s="170">
        <v>3111</v>
      </c>
      <c r="B250" s="170" t="s">
        <v>149</v>
      </c>
      <c r="C250" s="191">
        <v>4651.25</v>
      </c>
      <c r="D250" s="191">
        <v>4920.7700000000004</v>
      </c>
      <c r="E250" s="176">
        <f t="shared" si="78"/>
        <v>269.52000000000044</v>
      </c>
    </row>
    <row r="251" spans="1:6" x14ac:dyDescent="0.25">
      <c r="A251" s="160">
        <v>312</v>
      </c>
      <c r="B251" s="160" t="s">
        <v>118</v>
      </c>
      <c r="C251" s="190">
        <f>C252</f>
        <v>175.6</v>
      </c>
      <c r="D251" s="190">
        <f t="shared" ref="D251" si="94">D252</f>
        <v>191.28</v>
      </c>
      <c r="E251" s="176">
        <f t="shared" si="78"/>
        <v>15.680000000000007</v>
      </c>
    </row>
    <row r="252" spans="1:6" x14ac:dyDescent="0.25">
      <c r="A252" s="148">
        <v>3121</v>
      </c>
      <c r="B252" s="148" t="s">
        <v>118</v>
      </c>
      <c r="C252" s="191">
        <v>175.6</v>
      </c>
      <c r="D252" s="191">
        <v>191.28</v>
      </c>
      <c r="E252" s="176">
        <f t="shared" si="78"/>
        <v>15.680000000000007</v>
      </c>
    </row>
    <row r="253" spans="1:6" x14ac:dyDescent="0.25">
      <c r="A253" s="160">
        <v>313</v>
      </c>
      <c r="B253" s="160" t="s">
        <v>151</v>
      </c>
      <c r="C253" s="190">
        <f>C254</f>
        <v>0</v>
      </c>
      <c r="D253" s="190">
        <f t="shared" ref="D253" si="95">D254</f>
        <v>0</v>
      </c>
      <c r="E253" s="176">
        <f t="shared" si="78"/>
        <v>0</v>
      </c>
    </row>
    <row r="254" spans="1:6" x14ac:dyDescent="0.25">
      <c r="A254" s="148">
        <v>3132</v>
      </c>
      <c r="B254" s="148" t="s">
        <v>150</v>
      </c>
      <c r="C254" s="191">
        <v>0</v>
      </c>
      <c r="D254" s="191">
        <v>0</v>
      </c>
      <c r="E254" s="176">
        <f t="shared" si="78"/>
        <v>0</v>
      </c>
    </row>
    <row r="255" spans="1:6" x14ac:dyDescent="0.25">
      <c r="A255" s="160">
        <v>32</v>
      </c>
      <c r="B255" s="160" t="s">
        <v>33</v>
      </c>
      <c r="C255" s="190">
        <f>C256</f>
        <v>324.23</v>
      </c>
      <c r="D255" s="190">
        <f t="shared" ref="D255" si="96">D256</f>
        <v>327.20999999999998</v>
      </c>
      <c r="E255" s="176">
        <f t="shared" si="78"/>
        <v>2.9799999999999613</v>
      </c>
    </row>
    <row r="256" spans="1:6" x14ac:dyDescent="0.25">
      <c r="A256" s="160">
        <v>321</v>
      </c>
      <c r="B256" s="160" t="s">
        <v>121</v>
      </c>
      <c r="C256" s="190">
        <f>C257+C258</f>
        <v>324.23</v>
      </c>
      <c r="D256" s="190">
        <f t="shared" ref="D256" si="97">D257+D258</f>
        <v>327.20999999999998</v>
      </c>
      <c r="E256" s="176">
        <f t="shared" si="78"/>
        <v>2.9799999999999613</v>
      </c>
    </row>
    <row r="257" spans="1:5" x14ac:dyDescent="0.25">
      <c r="A257" s="148">
        <v>3211</v>
      </c>
      <c r="B257" s="148" t="s">
        <v>122</v>
      </c>
      <c r="C257" s="191">
        <v>15.68</v>
      </c>
      <c r="D257" s="191">
        <v>15.68</v>
      </c>
      <c r="E257" s="176">
        <f t="shared" si="78"/>
        <v>0</v>
      </c>
    </row>
    <row r="258" spans="1:5" x14ac:dyDescent="0.25">
      <c r="A258" s="148">
        <v>3212</v>
      </c>
      <c r="B258" s="148" t="s">
        <v>160</v>
      </c>
      <c r="C258" s="191">
        <v>308.55</v>
      </c>
      <c r="D258" s="191">
        <v>311.52999999999997</v>
      </c>
      <c r="E258" s="176">
        <f t="shared" si="78"/>
        <v>2.9799999999999613</v>
      </c>
    </row>
    <row r="259" spans="1:5" ht="20.25" customHeight="1" x14ac:dyDescent="0.25">
      <c r="A259" s="260" t="s">
        <v>173</v>
      </c>
      <c r="B259" s="260"/>
      <c r="C259" s="189">
        <f>C260+C267</f>
        <v>6439.34</v>
      </c>
      <c r="D259" s="189">
        <f t="shared" ref="D259" si="98">D260+D267</f>
        <v>6799.58</v>
      </c>
      <c r="E259" s="159">
        <f t="shared" si="78"/>
        <v>360.23999999999978</v>
      </c>
    </row>
    <row r="260" spans="1:5" x14ac:dyDescent="0.25">
      <c r="A260" s="145">
        <v>31</v>
      </c>
      <c r="B260" s="145" t="s">
        <v>32</v>
      </c>
      <c r="C260" s="190">
        <f>C261+C263+C265</f>
        <v>6034.02</v>
      </c>
      <c r="D260" s="190">
        <f t="shared" ref="D260" si="99">D261+D263+D265</f>
        <v>6390.53</v>
      </c>
      <c r="E260" s="176">
        <f t="shared" si="78"/>
        <v>356.50999999999931</v>
      </c>
    </row>
    <row r="261" spans="1:5" x14ac:dyDescent="0.25">
      <c r="A261" s="145">
        <v>311</v>
      </c>
      <c r="B261" s="145" t="s">
        <v>148</v>
      </c>
      <c r="C261" s="190">
        <f>C262</f>
        <v>5814.5</v>
      </c>
      <c r="D261" s="190">
        <f t="shared" ref="D261" si="100">D262</f>
        <v>6151.42</v>
      </c>
      <c r="E261" s="176">
        <f t="shared" ref="E261:E282" si="101">D261-C261</f>
        <v>336.92000000000007</v>
      </c>
    </row>
    <row r="262" spans="1:5" x14ac:dyDescent="0.25">
      <c r="A262" s="170">
        <v>3111</v>
      </c>
      <c r="B262" s="170" t="s">
        <v>149</v>
      </c>
      <c r="C262" s="191">
        <v>5814.5</v>
      </c>
      <c r="D262" s="191">
        <v>6151.42</v>
      </c>
      <c r="E262" s="176">
        <f t="shared" si="101"/>
        <v>336.92000000000007</v>
      </c>
    </row>
    <row r="263" spans="1:5" x14ac:dyDescent="0.25">
      <c r="A263" s="160">
        <v>312</v>
      </c>
      <c r="B263" s="160" t="s">
        <v>118</v>
      </c>
      <c r="C263" s="190">
        <f>C264</f>
        <v>219.52</v>
      </c>
      <c r="D263" s="190">
        <f t="shared" ref="D263" si="102">D264</f>
        <v>239.11</v>
      </c>
      <c r="E263" s="176">
        <f t="shared" si="101"/>
        <v>19.590000000000003</v>
      </c>
    </row>
    <row r="264" spans="1:5" x14ac:dyDescent="0.25">
      <c r="A264" s="148">
        <v>3121</v>
      </c>
      <c r="B264" s="148" t="s">
        <v>118</v>
      </c>
      <c r="C264" s="191">
        <v>219.52</v>
      </c>
      <c r="D264" s="191">
        <v>239.11</v>
      </c>
      <c r="E264" s="176">
        <f t="shared" si="101"/>
        <v>19.590000000000003</v>
      </c>
    </row>
    <row r="265" spans="1:5" x14ac:dyDescent="0.25">
      <c r="A265" s="160">
        <v>313</v>
      </c>
      <c r="B265" s="160" t="s">
        <v>151</v>
      </c>
      <c r="C265" s="190">
        <f t="shared" ref="C265:D265" si="103">C266</f>
        <v>0</v>
      </c>
      <c r="D265" s="190">
        <f t="shared" si="103"/>
        <v>0</v>
      </c>
      <c r="E265" s="176">
        <f t="shared" si="101"/>
        <v>0</v>
      </c>
    </row>
    <row r="266" spans="1:5" x14ac:dyDescent="0.25">
      <c r="A266" s="148">
        <v>3132</v>
      </c>
      <c r="B266" s="148" t="s">
        <v>150</v>
      </c>
      <c r="C266" s="191">
        <v>0</v>
      </c>
      <c r="D266" s="191">
        <v>0</v>
      </c>
      <c r="E266" s="176">
        <f t="shared" si="101"/>
        <v>0</v>
      </c>
    </row>
    <row r="267" spans="1:5" x14ac:dyDescent="0.25">
      <c r="A267" s="160">
        <v>32</v>
      </c>
      <c r="B267" s="160" t="s">
        <v>33</v>
      </c>
      <c r="C267" s="190">
        <f>C268</f>
        <v>405.32000000000005</v>
      </c>
      <c r="D267" s="190">
        <f t="shared" ref="D267" si="104">D268</f>
        <v>409.05</v>
      </c>
      <c r="E267" s="176">
        <f t="shared" si="101"/>
        <v>3.7299999999999613</v>
      </c>
    </row>
    <row r="268" spans="1:5" x14ac:dyDescent="0.25">
      <c r="A268" s="160">
        <v>321</v>
      </c>
      <c r="B268" s="160" t="s">
        <v>121</v>
      </c>
      <c r="C268" s="190">
        <f>C269+C270</f>
        <v>405.32000000000005</v>
      </c>
      <c r="D268" s="190">
        <f t="shared" ref="D268" si="105">D269+D270</f>
        <v>409.05</v>
      </c>
      <c r="E268" s="176">
        <f t="shared" si="101"/>
        <v>3.7299999999999613</v>
      </c>
    </row>
    <row r="269" spans="1:5" x14ac:dyDescent="0.25">
      <c r="A269" s="148">
        <v>3211</v>
      </c>
      <c r="B269" s="148" t="s">
        <v>122</v>
      </c>
      <c r="C269" s="191">
        <v>19.600000000000001</v>
      </c>
      <c r="D269" s="191">
        <v>19.600000000000001</v>
      </c>
      <c r="E269" s="176">
        <f t="shared" si="101"/>
        <v>0</v>
      </c>
    </row>
    <row r="270" spans="1:5" x14ac:dyDescent="0.25">
      <c r="A270" s="148">
        <v>3212</v>
      </c>
      <c r="B270" s="148" t="s">
        <v>160</v>
      </c>
      <c r="C270" s="191">
        <v>385.72</v>
      </c>
      <c r="D270" s="191">
        <v>389.45</v>
      </c>
      <c r="E270" s="176">
        <f t="shared" si="101"/>
        <v>3.7299999999999613</v>
      </c>
    </row>
    <row r="271" spans="1:5" ht="20.25" customHeight="1" x14ac:dyDescent="0.25">
      <c r="A271" s="260" t="s">
        <v>174</v>
      </c>
      <c r="B271" s="260"/>
      <c r="C271" s="189">
        <f>C272+C279</f>
        <v>36489.539999999994</v>
      </c>
      <c r="D271" s="189">
        <f t="shared" ref="D271" si="106">D272+D279</f>
        <v>38530.960000000006</v>
      </c>
      <c r="E271" s="159">
        <f t="shared" si="101"/>
        <v>2041.4200000000128</v>
      </c>
    </row>
    <row r="272" spans="1:5" x14ac:dyDescent="0.25">
      <c r="A272" s="145">
        <v>31</v>
      </c>
      <c r="B272" s="145" t="s">
        <v>32</v>
      </c>
      <c r="C272" s="190">
        <f>C273+C275+C277</f>
        <v>34192.729999999996</v>
      </c>
      <c r="D272" s="190">
        <f t="shared" ref="D272" si="107">D273+D275+D277</f>
        <v>36213.020000000004</v>
      </c>
      <c r="E272" s="176">
        <f t="shared" si="101"/>
        <v>2020.2900000000081</v>
      </c>
    </row>
    <row r="273" spans="1:5" x14ac:dyDescent="0.25">
      <c r="A273" s="145">
        <v>311</v>
      </c>
      <c r="B273" s="145" t="s">
        <v>148</v>
      </c>
      <c r="C273" s="190">
        <f>C274</f>
        <v>32948.81</v>
      </c>
      <c r="D273" s="190">
        <f t="shared" ref="D273" si="108">D274</f>
        <v>34858.050000000003</v>
      </c>
      <c r="E273" s="176">
        <f t="shared" si="101"/>
        <v>1909.2400000000052</v>
      </c>
    </row>
    <row r="274" spans="1:5" x14ac:dyDescent="0.25">
      <c r="A274" s="170">
        <v>3111</v>
      </c>
      <c r="B274" s="170" t="s">
        <v>149</v>
      </c>
      <c r="C274" s="191">
        <v>32948.81</v>
      </c>
      <c r="D274" s="191">
        <v>34858.050000000003</v>
      </c>
      <c r="E274" s="176">
        <f t="shared" si="101"/>
        <v>1909.2400000000052</v>
      </c>
    </row>
    <row r="275" spans="1:5" x14ac:dyDescent="0.25">
      <c r="A275" s="160">
        <v>312</v>
      </c>
      <c r="B275" s="160" t="s">
        <v>118</v>
      </c>
      <c r="C275" s="190">
        <f>C276</f>
        <v>1243.92</v>
      </c>
      <c r="D275" s="190">
        <f t="shared" ref="D275" si="109">D276</f>
        <v>1354.97</v>
      </c>
      <c r="E275" s="176">
        <f t="shared" si="101"/>
        <v>111.04999999999995</v>
      </c>
    </row>
    <row r="276" spans="1:5" x14ac:dyDescent="0.25">
      <c r="A276" s="148">
        <v>3121</v>
      </c>
      <c r="B276" s="148" t="s">
        <v>118</v>
      </c>
      <c r="C276" s="191">
        <v>1243.92</v>
      </c>
      <c r="D276" s="191">
        <v>1354.97</v>
      </c>
      <c r="E276" s="176">
        <f t="shared" si="101"/>
        <v>111.04999999999995</v>
      </c>
    </row>
    <row r="277" spans="1:5" x14ac:dyDescent="0.25">
      <c r="A277" s="160">
        <v>313</v>
      </c>
      <c r="B277" s="160" t="s">
        <v>151</v>
      </c>
      <c r="C277" s="190">
        <f>C278</f>
        <v>0</v>
      </c>
      <c r="D277" s="190">
        <f t="shared" ref="D277" si="110">D278</f>
        <v>0</v>
      </c>
      <c r="E277" s="176">
        <f t="shared" si="101"/>
        <v>0</v>
      </c>
    </row>
    <row r="278" spans="1:5" x14ac:dyDescent="0.25">
      <c r="A278" s="148">
        <v>3132</v>
      </c>
      <c r="B278" s="148" t="s">
        <v>150</v>
      </c>
      <c r="C278" s="191">
        <v>0</v>
      </c>
      <c r="D278" s="191">
        <v>0</v>
      </c>
      <c r="E278" s="176">
        <f t="shared" si="101"/>
        <v>0</v>
      </c>
    </row>
    <row r="279" spans="1:5" x14ac:dyDescent="0.25">
      <c r="A279" s="160">
        <v>32</v>
      </c>
      <c r="B279" s="160" t="s">
        <v>33</v>
      </c>
      <c r="C279" s="190">
        <f>C280</f>
        <v>2296.81</v>
      </c>
      <c r="D279" s="190">
        <f t="shared" ref="D279" si="111">D280</f>
        <v>2317.94</v>
      </c>
      <c r="E279" s="176">
        <f t="shared" si="101"/>
        <v>21.130000000000109</v>
      </c>
    </row>
    <row r="280" spans="1:5" x14ac:dyDescent="0.25">
      <c r="A280" s="160">
        <v>321</v>
      </c>
      <c r="B280" s="160" t="s">
        <v>121</v>
      </c>
      <c r="C280" s="190">
        <f>C281+C282</f>
        <v>2296.81</v>
      </c>
      <c r="D280" s="190">
        <f t="shared" ref="D280" si="112">D281+D282</f>
        <v>2317.94</v>
      </c>
      <c r="E280" s="176">
        <f t="shared" si="101"/>
        <v>21.130000000000109</v>
      </c>
    </row>
    <row r="281" spans="1:5" x14ac:dyDescent="0.25">
      <c r="A281" s="148">
        <v>3211</v>
      </c>
      <c r="B281" s="148" t="s">
        <v>122</v>
      </c>
      <c r="C281" s="191">
        <v>111.08</v>
      </c>
      <c r="D281" s="191">
        <v>111.08</v>
      </c>
      <c r="E281" s="176">
        <f t="shared" si="101"/>
        <v>0</v>
      </c>
    </row>
    <row r="282" spans="1:5" x14ac:dyDescent="0.25">
      <c r="A282" s="148">
        <v>3212</v>
      </c>
      <c r="B282" s="148" t="s">
        <v>160</v>
      </c>
      <c r="C282" s="191">
        <v>2185.73</v>
      </c>
      <c r="D282" s="191">
        <v>2206.86</v>
      </c>
      <c r="E282" s="176">
        <f t="shared" si="101"/>
        <v>21.130000000000109</v>
      </c>
    </row>
    <row r="283" spans="1:5" x14ac:dyDescent="0.25">
      <c r="A283" s="192"/>
      <c r="B283" s="192"/>
      <c r="C283" s="193"/>
      <c r="D283" s="194"/>
      <c r="E283" s="195"/>
    </row>
    <row r="284" spans="1:5" ht="15.75" x14ac:dyDescent="0.25">
      <c r="A284" s="192"/>
      <c r="B284" s="192"/>
      <c r="C284" s="193"/>
      <c r="D284" s="194"/>
      <c r="E284" s="196"/>
    </row>
    <row r="285" spans="1:5" ht="15.75" customHeight="1" x14ac:dyDescent="0.25">
      <c r="A285" s="192"/>
      <c r="B285" s="192"/>
      <c r="C285" s="193"/>
      <c r="D285" s="194"/>
      <c r="E285" s="200"/>
    </row>
    <row r="286" spans="1:5" x14ac:dyDescent="0.25">
      <c r="A286" s="192"/>
      <c r="B286" s="192"/>
      <c r="C286" s="193"/>
      <c r="D286" s="194"/>
      <c r="E286" s="195"/>
    </row>
    <row r="287" spans="1:5" x14ac:dyDescent="0.25">
      <c r="A287" s="192"/>
      <c r="B287" s="192"/>
      <c r="C287" s="193"/>
      <c r="D287" s="194"/>
      <c r="E287" s="195"/>
    </row>
    <row r="288" spans="1:5" x14ac:dyDescent="0.25">
      <c r="A288" s="192"/>
      <c r="B288" s="192"/>
      <c r="C288" s="193"/>
      <c r="D288" s="194"/>
      <c r="E288" s="195"/>
    </row>
    <row r="289" spans="1:5" x14ac:dyDescent="0.25">
      <c r="A289" s="192"/>
      <c r="B289" s="192"/>
      <c r="C289" s="193"/>
      <c r="D289" s="194"/>
      <c r="E289" s="195"/>
    </row>
    <row r="290" spans="1:5" x14ac:dyDescent="0.25">
      <c r="A290" s="192"/>
      <c r="B290" s="192"/>
      <c r="C290" s="193"/>
      <c r="D290" s="194"/>
      <c r="E290" s="195"/>
    </row>
    <row r="291" spans="1:5" x14ac:dyDescent="0.25">
      <c r="A291" s="192"/>
      <c r="B291" s="192"/>
      <c r="C291" s="193"/>
      <c r="D291" s="194"/>
      <c r="E291" s="195"/>
    </row>
    <row r="292" spans="1:5" x14ac:dyDescent="0.25">
      <c r="A292" s="192"/>
      <c r="B292" s="192"/>
      <c r="C292" s="193"/>
      <c r="D292" s="194"/>
      <c r="E292" s="195"/>
    </row>
    <row r="293" spans="1:5" x14ac:dyDescent="0.25">
      <c r="A293" s="192"/>
      <c r="B293" s="192"/>
      <c r="C293" s="193"/>
      <c r="D293" s="194"/>
      <c r="E293" s="195"/>
    </row>
    <row r="294" spans="1:5" x14ac:dyDescent="0.25">
      <c r="A294" s="192"/>
      <c r="B294" s="192"/>
      <c r="C294" s="193"/>
      <c r="D294" s="194"/>
      <c r="E294" s="195"/>
    </row>
    <row r="295" spans="1:5" x14ac:dyDescent="0.25">
      <c r="A295" s="192"/>
      <c r="B295" s="192"/>
      <c r="C295" s="193"/>
      <c r="D295" s="194"/>
      <c r="E295" s="195"/>
    </row>
    <row r="296" spans="1:5" x14ac:dyDescent="0.25">
      <c r="A296" s="192"/>
      <c r="B296" s="192"/>
      <c r="C296" s="193"/>
      <c r="D296" s="194"/>
      <c r="E296" s="195"/>
    </row>
    <row r="297" spans="1:5" x14ac:dyDescent="0.25">
      <c r="A297" s="192"/>
      <c r="B297" s="192"/>
      <c r="C297" s="193"/>
      <c r="D297" s="194"/>
      <c r="E297" s="195"/>
    </row>
    <row r="298" spans="1:5" x14ac:dyDescent="0.25">
      <c r="A298" s="192"/>
      <c r="B298" s="192"/>
      <c r="C298" s="193"/>
      <c r="D298" s="194"/>
      <c r="E298" s="195"/>
    </row>
    <row r="299" spans="1:5" x14ac:dyDescent="0.25">
      <c r="A299" s="192"/>
      <c r="B299" s="192"/>
      <c r="C299" s="193"/>
      <c r="D299" s="194"/>
      <c r="E299" s="195"/>
    </row>
    <row r="300" spans="1:5" x14ac:dyDescent="0.25">
      <c r="A300" s="192"/>
      <c r="B300" s="192"/>
      <c r="C300" s="193"/>
      <c r="D300" s="194"/>
      <c r="E300" s="195"/>
    </row>
    <row r="301" spans="1:5" x14ac:dyDescent="0.25">
      <c r="A301" s="192"/>
      <c r="B301" s="192"/>
      <c r="C301" s="193"/>
      <c r="D301" s="194"/>
      <c r="E301" s="195"/>
    </row>
    <row r="302" spans="1:5" x14ac:dyDescent="0.25">
      <c r="A302" s="192"/>
      <c r="B302" s="192"/>
      <c r="C302" s="193"/>
      <c r="D302" s="194"/>
      <c r="E302" s="195"/>
    </row>
    <row r="303" spans="1:5" x14ac:dyDescent="0.25">
      <c r="A303" s="192"/>
      <c r="B303" s="192"/>
      <c r="C303" s="193"/>
      <c r="D303" s="194"/>
      <c r="E303" s="195"/>
    </row>
    <row r="304" spans="1:5" x14ac:dyDescent="0.25">
      <c r="A304" s="192"/>
      <c r="B304" s="192"/>
      <c r="C304" s="193"/>
      <c r="D304" s="194"/>
      <c r="E304" s="195"/>
    </row>
    <row r="305" spans="1:5" x14ac:dyDescent="0.25">
      <c r="A305" s="192"/>
      <c r="B305" s="192"/>
      <c r="C305" s="193"/>
      <c r="D305" s="194"/>
      <c r="E305" s="195"/>
    </row>
    <row r="306" spans="1:5" x14ac:dyDescent="0.25">
      <c r="A306" s="192"/>
      <c r="B306" s="192"/>
      <c r="C306" s="193"/>
      <c r="D306" s="194"/>
      <c r="E306" s="195"/>
    </row>
    <row r="307" spans="1:5" x14ac:dyDescent="0.25">
      <c r="A307" s="192"/>
      <c r="B307" s="192"/>
      <c r="C307" s="193"/>
      <c r="D307" s="194"/>
      <c r="E307" s="195"/>
    </row>
    <row r="308" spans="1:5" x14ac:dyDescent="0.25">
      <c r="A308" s="197"/>
      <c r="B308" s="197"/>
      <c r="C308" s="124"/>
      <c r="D308" s="198"/>
      <c r="E308" s="199"/>
    </row>
    <row r="309" spans="1:5" x14ac:dyDescent="0.25">
      <c r="A309" s="197"/>
      <c r="B309" s="197"/>
      <c r="C309" s="124"/>
      <c r="D309" s="198"/>
      <c r="E309" s="199"/>
    </row>
    <row r="310" spans="1:5" x14ac:dyDescent="0.25">
      <c r="A310" s="197"/>
      <c r="B310" s="197"/>
      <c r="C310" s="124"/>
      <c r="D310" s="198"/>
      <c r="E310" s="199"/>
    </row>
    <row r="311" spans="1:5" x14ac:dyDescent="0.25">
      <c r="A311" s="197"/>
      <c r="B311" s="197"/>
      <c r="C311" s="124"/>
      <c r="D311" s="198"/>
      <c r="E311" s="199"/>
    </row>
    <row r="312" spans="1:5" x14ac:dyDescent="0.25">
      <c r="A312" s="197"/>
      <c r="B312" s="197"/>
      <c r="C312" s="124"/>
      <c r="D312" s="198"/>
      <c r="E312" s="199"/>
    </row>
    <row r="313" spans="1:5" x14ac:dyDescent="0.25">
      <c r="A313" s="197"/>
      <c r="B313" s="197"/>
      <c r="C313" s="124"/>
      <c r="D313" s="198"/>
      <c r="E313" s="199"/>
    </row>
    <row r="314" spans="1:5" x14ac:dyDescent="0.25">
      <c r="A314" s="197"/>
      <c r="B314" s="197"/>
      <c r="C314" s="124"/>
      <c r="D314" s="198"/>
      <c r="E314" s="199"/>
    </row>
    <row r="315" spans="1:5" x14ac:dyDescent="0.25">
      <c r="A315" s="197"/>
      <c r="B315" s="197"/>
      <c r="C315" s="124"/>
      <c r="D315" s="198"/>
      <c r="E315" s="199"/>
    </row>
    <row r="316" spans="1:5" x14ac:dyDescent="0.25">
      <c r="A316" s="197"/>
      <c r="B316" s="197"/>
      <c r="C316" s="124"/>
      <c r="D316" s="198"/>
      <c r="E316" s="199"/>
    </row>
    <row r="317" spans="1:5" x14ac:dyDescent="0.25">
      <c r="A317" s="197"/>
      <c r="B317" s="197"/>
      <c r="C317" s="124"/>
      <c r="D317" s="198"/>
      <c r="E317" s="199"/>
    </row>
    <row r="318" spans="1:5" x14ac:dyDescent="0.25">
      <c r="A318" s="197"/>
      <c r="B318" s="197"/>
      <c r="C318" s="124"/>
      <c r="D318" s="198"/>
      <c r="E318" s="199"/>
    </row>
    <row r="319" spans="1:5" x14ac:dyDescent="0.25">
      <c r="A319" s="197"/>
      <c r="B319" s="197"/>
      <c r="C319" s="124"/>
      <c r="D319" s="198"/>
      <c r="E319" s="199"/>
    </row>
    <row r="320" spans="1:5" x14ac:dyDescent="0.25">
      <c r="A320" s="197"/>
      <c r="B320" s="197"/>
      <c r="C320" s="124"/>
      <c r="D320" s="198"/>
      <c r="E320" s="199"/>
    </row>
    <row r="321" spans="1:5" x14ac:dyDescent="0.25">
      <c r="A321" s="197"/>
      <c r="B321" s="197"/>
      <c r="C321" s="124"/>
      <c r="D321" s="198"/>
      <c r="E321" s="199"/>
    </row>
    <row r="322" spans="1:5" x14ac:dyDescent="0.25">
      <c r="A322" s="197"/>
      <c r="B322" s="197"/>
      <c r="C322" s="124"/>
      <c r="D322" s="198"/>
      <c r="E322" s="199"/>
    </row>
    <row r="323" spans="1:5" x14ac:dyDescent="0.25">
      <c r="A323" s="197"/>
      <c r="B323" s="197"/>
      <c r="C323" s="124"/>
      <c r="D323" s="198"/>
      <c r="E323" s="199"/>
    </row>
    <row r="324" spans="1:5" x14ac:dyDescent="0.25">
      <c r="A324" s="197"/>
      <c r="B324" s="197"/>
      <c r="C324" s="124"/>
      <c r="D324" s="198"/>
      <c r="E324" s="199"/>
    </row>
    <row r="325" spans="1:5" x14ac:dyDescent="0.25">
      <c r="A325" s="197"/>
      <c r="B325" s="197"/>
      <c r="C325" s="124"/>
      <c r="D325" s="198"/>
      <c r="E325" s="199"/>
    </row>
    <row r="326" spans="1:5" x14ac:dyDescent="0.25">
      <c r="A326" s="197"/>
      <c r="B326" s="197"/>
      <c r="C326" s="124"/>
      <c r="D326" s="198"/>
      <c r="E326" s="199"/>
    </row>
    <row r="327" spans="1:5" x14ac:dyDescent="0.25">
      <c r="A327" s="197"/>
      <c r="B327" s="197"/>
      <c r="C327" s="124"/>
      <c r="D327" s="198"/>
      <c r="E327" s="199"/>
    </row>
    <row r="328" spans="1:5" x14ac:dyDescent="0.25">
      <c r="A328" s="197"/>
      <c r="B328" s="197"/>
      <c r="C328" s="124"/>
      <c r="D328" s="198"/>
      <c r="E328" s="199"/>
    </row>
    <row r="329" spans="1:5" x14ac:dyDescent="0.25">
      <c r="A329" s="197"/>
      <c r="B329" s="197"/>
      <c r="C329" s="124"/>
      <c r="D329" s="198"/>
      <c r="E329" s="199"/>
    </row>
    <row r="330" spans="1:5" x14ac:dyDescent="0.25">
      <c r="A330" s="197"/>
      <c r="B330" s="197"/>
      <c r="C330" s="124"/>
      <c r="D330" s="198"/>
      <c r="E330" s="199"/>
    </row>
    <row r="331" spans="1:5" x14ac:dyDescent="0.25">
      <c r="A331" s="197"/>
      <c r="B331" s="197"/>
      <c r="C331" s="124"/>
      <c r="D331" s="198"/>
      <c r="E331" s="199"/>
    </row>
    <row r="332" spans="1:5" x14ac:dyDescent="0.25">
      <c r="A332" s="197"/>
      <c r="B332" s="197"/>
      <c r="C332" s="124"/>
      <c r="D332" s="198"/>
      <c r="E332" s="199"/>
    </row>
    <row r="333" spans="1:5" x14ac:dyDescent="0.25">
      <c r="A333" s="197"/>
      <c r="B333" s="197"/>
      <c r="C333" s="124"/>
      <c r="D333" s="198"/>
      <c r="E333" s="199"/>
    </row>
    <row r="334" spans="1:5" x14ac:dyDescent="0.25">
      <c r="A334" s="197"/>
      <c r="B334" s="197"/>
      <c r="C334" s="124"/>
      <c r="D334" s="198"/>
      <c r="E334" s="199"/>
    </row>
    <row r="335" spans="1:5" x14ac:dyDescent="0.25">
      <c r="A335" s="197"/>
      <c r="B335" s="197"/>
      <c r="C335" s="124"/>
      <c r="D335" s="198"/>
      <c r="E335" s="199"/>
    </row>
    <row r="336" spans="1:5" x14ac:dyDescent="0.25">
      <c r="A336" s="197"/>
      <c r="B336" s="197"/>
      <c r="C336" s="124"/>
      <c r="D336" s="198"/>
      <c r="E336" s="199"/>
    </row>
    <row r="337" spans="1:5" x14ac:dyDescent="0.25">
      <c r="A337" s="197"/>
      <c r="B337" s="197"/>
      <c r="C337" s="124"/>
      <c r="D337" s="198"/>
      <c r="E337" s="199"/>
    </row>
    <row r="338" spans="1:5" x14ac:dyDescent="0.25">
      <c r="A338" s="197"/>
      <c r="B338" s="197"/>
      <c r="C338" s="124"/>
      <c r="D338" s="198"/>
      <c r="E338" s="199"/>
    </row>
    <row r="339" spans="1:5" x14ac:dyDescent="0.25">
      <c r="A339" s="197"/>
      <c r="B339" s="197"/>
      <c r="C339" s="124"/>
      <c r="D339" s="198"/>
      <c r="E339" s="199"/>
    </row>
    <row r="340" spans="1:5" x14ac:dyDescent="0.25">
      <c r="A340" s="197"/>
      <c r="B340" s="197"/>
      <c r="C340" s="124"/>
      <c r="D340" s="198"/>
      <c r="E340" s="199"/>
    </row>
    <row r="341" spans="1:5" x14ac:dyDescent="0.25">
      <c r="A341" s="197"/>
      <c r="B341" s="197"/>
      <c r="C341" s="124"/>
      <c r="D341" s="198"/>
      <c r="E341" s="199"/>
    </row>
    <row r="342" spans="1:5" x14ac:dyDescent="0.25">
      <c r="A342" s="197"/>
      <c r="B342" s="197"/>
      <c r="C342" s="124"/>
      <c r="D342" s="198"/>
      <c r="E342" s="199"/>
    </row>
    <row r="343" spans="1:5" x14ac:dyDescent="0.25">
      <c r="A343" s="197"/>
      <c r="B343" s="197"/>
      <c r="C343" s="124"/>
      <c r="D343" s="198"/>
      <c r="E343" s="199"/>
    </row>
    <row r="344" spans="1:5" x14ac:dyDescent="0.25">
      <c r="A344" s="197"/>
      <c r="B344" s="197"/>
      <c r="C344" s="124"/>
      <c r="D344" s="198"/>
      <c r="E344" s="199"/>
    </row>
    <row r="345" spans="1:5" x14ac:dyDescent="0.25">
      <c r="A345" s="197"/>
      <c r="B345" s="197"/>
      <c r="C345" s="124"/>
      <c r="D345" s="198"/>
      <c r="E345" s="199"/>
    </row>
    <row r="346" spans="1:5" x14ac:dyDescent="0.25">
      <c r="A346" s="197"/>
      <c r="B346" s="197"/>
      <c r="C346" s="124"/>
      <c r="D346" s="198"/>
      <c r="E346" s="199"/>
    </row>
    <row r="347" spans="1:5" x14ac:dyDescent="0.25">
      <c r="A347" s="197"/>
      <c r="B347" s="197"/>
      <c r="C347" s="124"/>
      <c r="D347" s="198"/>
      <c r="E347" s="199"/>
    </row>
    <row r="348" spans="1:5" x14ac:dyDescent="0.25">
      <c r="A348" s="197"/>
      <c r="B348" s="197"/>
      <c r="C348" s="124"/>
      <c r="D348" s="198"/>
      <c r="E348" s="199"/>
    </row>
    <row r="349" spans="1:5" x14ac:dyDescent="0.25">
      <c r="A349" s="197"/>
      <c r="B349" s="197"/>
      <c r="C349" s="124"/>
      <c r="D349" s="198"/>
      <c r="E349" s="199"/>
    </row>
    <row r="350" spans="1:5" x14ac:dyDescent="0.25">
      <c r="A350" s="197"/>
      <c r="B350" s="197"/>
      <c r="C350" s="124"/>
      <c r="D350" s="198"/>
      <c r="E350" s="199"/>
    </row>
    <row r="351" spans="1:5" x14ac:dyDescent="0.25">
      <c r="A351" s="197"/>
      <c r="B351" s="197"/>
      <c r="C351" s="124"/>
      <c r="D351" s="198"/>
      <c r="E351" s="199"/>
    </row>
    <row r="352" spans="1:5" x14ac:dyDescent="0.25">
      <c r="A352" s="197"/>
      <c r="B352" s="197"/>
      <c r="C352" s="124"/>
      <c r="D352" s="198"/>
      <c r="E352" s="199"/>
    </row>
    <row r="353" spans="1:5" x14ac:dyDescent="0.25">
      <c r="A353" s="197"/>
      <c r="B353" s="197"/>
      <c r="C353" s="124"/>
      <c r="D353" s="198"/>
      <c r="E353" s="199"/>
    </row>
    <row r="354" spans="1:5" x14ac:dyDescent="0.25">
      <c r="A354" s="197"/>
      <c r="B354" s="197"/>
      <c r="C354" s="124"/>
      <c r="D354" s="198"/>
      <c r="E354" s="199"/>
    </row>
    <row r="355" spans="1:5" x14ac:dyDescent="0.25">
      <c r="A355" s="197"/>
      <c r="B355" s="197"/>
      <c r="C355" s="124"/>
      <c r="D355" s="198"/>
      <c r="E355" s="199"/>
    </row>
    <row r="356" spans="1:5" x14ac:dyDescent="0.25">
      <c r="A356" s="197"/>
      <c r="B356" s="197"/>
      <c r="C356" s="124"/>
      <c r="D356" s="198"/>
      <c r="E356" s="199"/>
    </row>
    <row r="357" spans="1:5" x14ac:dyDescent="0.25">
      <c r="A357" s="197"/>
      <c r="B357" s="197"/>
      <c r="C357" s="124"/>
      <c r="D357" s="198"/>
      <c r="E357" s="199"/>
    </row>
    <row r="358" spans="1:5" x14ac:dyDescent="0.25">
      <c r="A358" s="197"/>
      <c r="B358" s="197"/>
      <c r="C358" s="124"/>
      <c r="D358" s="198"/>
      <c r="E358" s="199"/>
    </row>
    <row r="359" spans="1:5" x14ac:dyDescent="0.25">
      <c r="A359" s="197"/>
      <c r="B359" s="197"/>
      <c r="C359" s="124"/>
      <c r="D359" s="198"/>
      <c r="E359" s="199"/>
    </row>
    <row r="360" spans="1:5" x14ac:dyDescent="0.25">
      <c r="A360" s="197"/>
      <c r="B360" s="197"/>
      <c r="C360" s="124"/>
      <c r="D360" s="198"/>
      <c r="E360" s="199"/>
    </row>
    <row r="361" spans="1:5" x14ac:dyDescent="0.25">
      <c r="A361" s="197"/>
      <c r="B361" s="197"/>
      <c r="C361" s="124"/>
      <c r="D361" s="198"/>
      <c r="E361" s="199"/>
    </row>
    <row r="362" spans="1:5" x14ac:dyDescent="0.25">
      <c r="A362" s="197"/>
      <c r="B362" s="197"/>
      <c r="C362" s="124"/>
      <c r="D362" s="198"/>
      <c r="E362" s="199"/>
    </row>
    <row r="363" spans="1:5" x14ac:dyDescent="0.25">
      <c r="A363" s="197"/>
      <c r="B363" s="197"/>
      <c r="C363" s="124"/>
      <c r="D363" s="198"/>
      <c r="E363" s="199"/>
    </row>
    <row r="364" spans="1:5" x14ac:dyDescent="0.25">
      <c r="A364" s="197"/>
      <c r="B364" s="197"/>
      <c r="C364" s="124"/>
      <c r="D364" s="198"/>
      <c r="E364" s="199"/>
    </row>
    <row r="365" spans="1:5" x14ac:dyDescent="0.25">
      <c r="A365" s="197"/>
      <c r="B365" s="197"/>
      <c r="C365" s="124"/>
      <c r="D365" s="198"/>
      <c r="E365" s="199"/>
    </row>
    <row r="366" spans="1:5" x14ac:dyDescent="0.25">
      <c r="A366" s="197"/>
      <c r="B366" s="197"/>
      <c r="C366" s="124"/>
      <c r="D366" s="198"/>
      <c r="E366" s="199"/>
    </row>
    <row r="367" spans="1:5" x14ac:dyDescent="0.25">
      <c r="A367" s="197"/>
      <c r="B367" s="197"/>
      <c r="C367" s="124"/>
      <c r="D367" s="198"/>
      <c r="E367" s="199"/>
    </row>
    <row r="368" spans="1:5" x14ac:dyDescent="0.25">
      <c r="A368" s="197"/>
      <c r="B368" s="197"/>
      <c r="C368" s="124"/>
      <c r="D368" s="198"/>
      <c r="E368" s="199"/>
    </row>
    <row r="369" spans="1:5" x14ac:dyDescent="0.25">
      <c r="A369" s="197"/>
      <c r="B369" s="197"/>
      <c r="C369" s="124"/>
      <c r="D369" s="198"/>
      <c r="E369" s="199"/>
    </row>
    <row r="370" spans="1:5" x14ac:dyDescent="0.25">
      <c r="A370" s="197"/>
      <c r="B370" s="197"/>
      <c r="C370" s="124"/>
      <c r="D370" s="198"/>
      <c r="E370" s="199"/>
    </row>
    <row r="371" spans="1:5" x14ac:dyDescent="0.25">
      <c r="A371" s="197"/>
      <c r="B371" s="197"/>
      <c r="C371" s="124"/>
      <c r="D371" s="198"/>
      <c r="E371" s="199"/>
    </row>
    <row r="372" spans="1:5" x14ac:dyDescent="0.25">
      <c r="A372" s="197"/>
      <c r="B372" s="197"/>
      <c r="C372" s="124"/>
      <c r="D372" s="198"/>
      <c r="E372" s="199"/>
    </row>
    <row r="373" spans="1:5" x14ac:dyDescent="0.25">
      <c r="A373" s="197"/>
      <c r="B373" s="197"/>
      <c r="C373" s="124"/>
      <c r="D373" s="198"/>
      <c r="E373" s="199"/>
    </row>
    <row r="374" spans="1:5" x14ac:dyDescent="0.25">
      <c r="A374" s="197"/>
      <c r="B374" s="197"/>
      <c r="C374" s="124"/>
      <c r="D374" s="198"/>
      <c r="E374" s="199"/>
    </row>
    <row r="375" spans="1:5" x14ac:dyDescent="0.25">
      <c r="A375" s="197"/>
      <c r="B375" s="197"/>
      <c r="C375" s="124"/>
      <c r="D375" s="198"/>
      <c r="E375" s="199"/>
    </row>
    <row r="376" spans="1:5" x14ac:dyDescent="0.25">
      <c r="A376" s="197"/>
      <c r="B376" s="197"/>
      <c r="C376" s="124"/>
      <c r="D376" s="198"/>
      <c r="E376" s="199"/>
    </row>
    <row r="377" spans="1:5" x14ac:dyDescent="0.25">
      <c r="A377" s="197"/>
      <c r="B377" s="197"/>
      <c r="C377" s="124"/>
      <c r="D377" s="198"/>
      <c r="E377" s="199"/>
    </row>
    <row r="378" spans="1:5" x14ac:dyDescent="0.25">
      <c r="A378" s="197"/>
      <c r="B378" s="197"/>
      <c r="C378" s="124"/>
      <c r="D378" s="198"/>
      <c r="E378" s="199"/>
    </row>
    <row r="379" spans="1:5" x14ac:dyDescent="0.25">
      <c r="A379" s="197"/>
      <c r="B379" s="197"/>
      <c r="C379" s="124"/>
      <c r="D379" s="198"/>
      <c r="E379" s="199"/>
    </row>
    <row r="380" spans="1:5" x14ac:dyDescent="0.25">
      <c r="A380" s="197"/>
      <c r="B380" s="197"/>
      <c r="C380" s="124"/>
      <c r="D380" s="198"/>
      <c r="E380" s="199"/>
    </row>
    <row r="381" spans="1:5" x14ac:dyDescent="0.25">
      <c r="A381" s="197"/>
      <c r="B381" s="197"/>
      <c r="C381" s="124"/>
      <c r="D381" s="198"/>
      <c r="E381" s="199"/>
    </row>
    <row r="382" spans="1:5" x14ac:dyDescent="0.25">
      <c r="A382" s="197"/>
      <c r="B382" s="197"/>
      <c r="C382" s="124"/>
      <c r="D382" s="198"/>
      <c r="E382" s="199"/>
    </row>
    <row r="383" spans="1:5" x14ac:dyDescent="0.25">
      <c r="A383" s="197"/>
      <c r="B383" s="197"/>
      <c r="C383" s="124"/>
      <c r="D383" s="198"/>
      <c r="E383" s="199"/>
    </row>
    <row r="384" spans="1:5" x14ac:dyDescent="0.25">
      <c r="A384" s="197"/>
      <c r="B384" s="197"/>
      <c r="C384" s="124"/>
      <c r="D384" s="198"/>
      <c r="E384" s="199"/>
    </row>
    <row r="385" spans="1:5" x14ac:dyDescent="0.25">
      <c r="A385" s="197"/>
      <c r="B385" s="197"/>
      <c r="C385" s="124"/>
      <c r="D385" s="198"/>
      <c r="E385" s="199"/>
    </row>
    <row r="386" spans="1:5" x14ac:dyDescent="0.25">
      <c r="A386" s="197"/>
      <c r="B386" s="197"/>
      <c r="C386" s="124"/>
      <c r="D386" s="198"/>
      <c r="E386" s="199"/>
    </row>
    <row r="387" spans="1:5" x14ac:dyDescent="0.25">
      <c r="A387" s="197"/>
      <c r="B387" s="197"/>
      <c r="C387" s="124"/>
      <c r="D387" s="198"/>
      <c r="E387" s="199"/>
    </row>
    <row r="388" spans="1:5" x14ac:dyDescent="0.25">
      <c r="A388" s="197"/>
      <c r="B388" s="197"/>
      <c r="C388" s="124"/>
      <c r="D388" s="198"/>
      <c r="E388" s="199"/>
    </row>
    <row r="389" spans="1:5" x14ac:dyDescent="0.25">
      <c r="A389" s="197"/>
      <c r="B389" s="197"/>
      <c r="C389" s="124"/>
      <c r="D389" s="198"/>
      <c r="E389" s="199"/>
    </row>
    <row r="390" spans="1:5" x14ac:dyDescent="0.25">
      <c r="A390" s="197"/>
      <c r="B390" s="197"/>
      <c r="C390" s="124"/>
      <c r="D390" s="198"/>
      <c r="E390" s="199"/>
    </row>
    <row r="391" spans="1:5" x14ac:dyDescent="0.25">
      <c r="A391" s="197"/>
      <c r="B391" s="197"/>
      <c r="C391" s="124"/>
      <c r="D391" s="198"/>
      <c r="E391" s="199"/>
    </row>
  </sheetData>
  <mergeCells count="25">
    <mergeCell ref="A259:B259"/>
    <mergeCell ref="A271:B271"/>
    <mergeCell ref="A214:B214"/>
    <mergeCell ref="A217:B217"/>
    <mergeCell ref="A218:B218"/>
    <mergeCell ref="A246:B246"/>
    <mergeCell ref="A247:B247"/>
    <mergeCell ref="A209:B209"/>
    <mergeCell ref="A13:B13"/>
    <mergeCell ref="A16:B16"/>
    <mergeCell ref="A19:B19"/>
    <mergeCell ref="A52:B52"/>
    <mergeCell ref="A74:B74"/>
    <mergeCell ref="A101:B101"/>
    <mergeCell ref="A132:B132"/>
    <mergeCell ref="A163:B163"/>
    <mergeCell ref="A185:B185"/>
    <mergeCell ref="A200:B200"/>
    <mergeCell ref="A207:B207"/>
    <mergeCell ref="A10:B10"/>
    <mergeCell ref="A2:E2"/>
    <mergeCell ref="A4:E4"/>
    <mergeCell ref="A6:B6"/>
    <mergeCell ref="A7:B7"/>
    <mergeCell ref="A8:B8"/>
  </mergeCells>
  <pageMargins left="0.70866141732283472" right="0.70866141732283472" top="0.55118110236220474" bottom="0.55118110236220474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2025-03-18T07:13:44Z</dcterms:modified>
</cp:coreProperties>
</file>