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šnja\Documents\obrasci  6.2020\TABLICE RAČUNOVODSTVO\FINANCIJSKI IZVJEŠTAJI\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1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E279" i="9" s="1"/>
  <c r="B279" i="9" s="1"/>
  <c r="G279" i="9"/>
  <c r="F279" i="9"/>
  <c r="F278" i="9"/>
  <c r="F277" i="9"/>
  <c r="F276" i="9"/>
  <c r="F275" i="9" s="1"/>
  <c r="L274" i="9"/>
  <c r="H274" i="9"/>
  <c r="F274" i="9"/>
  <c r="I273" i="9"/>
  <c r="H273" i="9"/>
  <c r="F273" i="9"/>
  <c r="E273" i="9"/>
  <c r="B273" i="9" s="1"/>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G225" i="9"/>
  <c r="F225" i="9"/>
  <c r="E225" i="9"/>
  <c r="B225" i="9"/>
  <c r="M224" i="9"/>
  <c r="L224" i="9"/>
  <c r="F224" i="9"/>
  <c r="E224" i="9"/>
  <c r="B224" i="9"/>
  <c r="M223" i="9"/>
  <c r="L223" i="9"/>
  <c r="F223" i="9" s="1"/>
  <c r="E223" i="9"/>
  <c r="M222" i="9"/>
  <c r="L222" i="9"/>
  <c r="F222" i="9" s="1"/>
  <c r="B222" i="9" s="1"/>
  <c r="E222" i="9"/>
  <c r="M221" i="9"/>
  <c r="L221" i="9"/>
  <c r="F221" i="9" s="1"/>
  <c r="E221" i="9"/>
  <c r="M220" i="9"/>
  <c r="L220" i="9"/>
  <c r="F220" i="9" s="1"/>
  <c r="B220" i="9" s="1"/>
  <c r="E220" i="9"/>
  <c r="M219" i="9"/>
  <c r="L219" i="9"/>
  <c r="E219" i="9"/>
  <c r="M218" i="9"/>
  <c r="L218" i="9"/>
  <c r="F218" i="9" s="1"/>
  <c r="B218" i="9" s="1"/>
  <c r="E218" i="9"/>
  <c r="M217" i="9"/>
  <c r="L217" i="9"/>
  <c r="E217" i="9"/>
  <c r="M216" i="9"/>
  <c r="L216" i="9"/>
  <c r="E216" i="9"/>
  <c r="M215" i="9"/>
  <c r="L215" i="9"/>
  <c r="F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G138" i="9"/>
  <c r="F138" i="9"/>
  <c r="E138" i="9"/>
  <c r="B138" i="9"/>
  <c r="H137" i="9"/>
  <c r="G137" i="9"/>
  <c r="F137" i="9"/>
  <c r="E137" i="9"/>
  <c r="B137" i="9" s="1"/>
  <c r="H136" i="9"/>
  <c r="E136" i="9" s="1"/>
  <c r="B136" i="9" s="1"/>
  <c r="G136" i="9"/>
  <c r="F136" i="9"/>
  <c r="H135" i="9"/>
  <c r="G135" i="9"/>
  <c r="F135" i="9"/>
  <c r="E135" i="9"/>
  <c r="B135" i="9" s="1"/>
  <c r="H134" i="9"/>
  <c r="G134" i="9"/>
  <c r="F134" i="9"/>
  <c r="E134" i="9"/>
  <c r="B134" i="9"/>
  <c r="H133" i="9"/>
  <c r="G133" i="9"/>
  <c r="F133" i="9"/>
  <c r="E133" i="9"/>
  <c r="B133" i="9" s="1"/>
  <c r="H132" i="9"/>
  <c r="E132" i="9" s="1"/>
  <c r="B132" i="9" s="1"/>
  <c r="G132" i="9"/>
  <c r="F132" i="9"/>
  <c r="H131" i="9"/>
  <c r="G131" i="9"/>
  <c r="F131" i="9"/>
  <c r="E131" i="9"/>
  <c r="B131" i="9" s="1"/>
  <c r="H130" i="9"/>
  <c r="G130" i="9"/>
  <c r="F130" i="9"/>
  <c r="E130" i="9"/>
  <c r="B130" i="9"/>
  <c r="H129" i="9"/>
  <c r="G129" i="9"/>
  <c r="F129" i="9"/>
  <c r="E129" i="9"/>
  <c r="B129" i="9" s="1"/>
  <c r="H128" i="9"/>
  <c r="G128" i="9"/>
  <c r="F128" i="9"/>
  <c r="E128" i="9"/>
  <c r="B128" i="9"/>
  <c r="H127" i="9"/>
  <c r="G127" i="9"/>
  <c r="F127" i="9"/>
  <c r="E127" i="9"/>
  <c r="B127" i="9" s="1"/>
  <c r="H126" i="9"/>
  <c r="G126" i="9"/>
  <c r="F126" i="9"/>
  <c r="E126" i="9"/>
  <c r="B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G118" i="9"/>
  <c r="F118" i="9"/>
  <c r="E118" i="9"/>
  <c r="B118" i="9"/>
  <c r="H117" i="9"/>
  <c r="G117" i="9"/>
  <c r="F117" i="9"/>
  <c r="E117" i="9"/>
  <c r="B117" i="9" s="1"/>
  <c r="H116" i="9"/>
  <c r="E116" i="9" s="1"/>
  <c r="B116" i="9" s="1"/>
  <c r="G116" i="9"/>
  <c r="F116" i="9"/>
  <c r="H115" i="9"/>
  <c r="G115" i="9"/>
  <c r="F115" i="9"/>
  <c r="E115" i="9"/>
  <c r="B115" i="9" s="1"/>
  <c r="H114" i="9"/>
  <c r="G114" i="9"/>
  <c r="F114" i="9"/>
  <c r="E114" i="9"/>
  <c r="B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G106" i="9"/>
  <c r="F106" i="9"/>
  <c r="E106" i="9"/>
  <c r="B106" i="9"/>
  <c r="H105" i="9"/>
  <c r="G105" i="9"/>
  <c r="F105" i="9"/>
  <c r="E105" i="9"/>
  <c r="B105" i="9" s="1"/>
  <c r="H104" i="9"/>
  <c r="E104" i="9" s="1"/>
  <c r="B104" i="9" s="1"/>
  <c r="G104" i="9"/>
  <c r="F104" i="9"/>
  <c r="H103" i="9"/>
  <c r="G103" i="9"/>
  <c r="F103" i="9"/>
  <c r="E103" i="9"/>
  <c r="B103" i="9" s="1"/>
  <c r="H102" i="9"/>
  <c r="G102" i="9"/>
  <c r="F102" i="9"/>
  <c r="E102" i="9"/>
  <c r="B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G96" i="9"/>
  <c r="F96" i="9"/>
  <c r="E96" i="9"/>
  <c r="B96" i="9"/>
  <c r="H95" i="9"/>
  <c r="G95" i="9"/>
  <c r="F95" i="9"/>
  <c r="E95" i="9"/>
  <c r="B95" i="9" s="1"/>
  <c r="H94" i="9"/>
  <c r="E94" i="9" s="1"/>
  <c r="B94" i="9" s="1"/>
  <c r="G94" i="9"/>
  <c r="F94" i="9"/>
  <c r="H93" i="9"/>
  <c r="G93" i="9"/>
  <c r="F93" i="9"/>
  <c r="E93" i="9"/>
  <c r="B93" i="9" s="1"/>
  <c r="H92" i="9"/>
  <c r="G92" i="9"/>
  <c r="F92" i="9"/>
  <c r="E92" i="9"/>
  <c r="B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G72" i="9"/>
  <c r="F72" i="9"/>
  <c r="E72" i="9"/>
  <c r="B72" i="9"/>
  <c r="H71" i="9"/>
  <c r="G71" i="9"/>
  <c r="F71" i="9"/>
  <c r="E71" i="9"/>
  <c r="B71" i="9" s="1"/>
  <c r="H70" i="9"/>
  <c r="G70" i="9"/>
  <c r="F70" i="9"/>
  <c r="E70" i="9"/>
  <c r="B70" i="9"/>
  <c r="H69" i="9"/>
  <c r="G69" i="9"/>
  <c r="F69" i="9"/>
  <c r="E69" i="9"/>
  <c r="B69" i="9" s="1"/>
  <c r="H68" i="9"/>
  <c r="E68" i="9" s="1"/>
  <c r="B68" i="9" s="1"/>
  <c r="G68" i="9"/>
  <c r="F68" i="9"/>
  <c r="H67" i="9"/>
  <c r="G67" i="9"/>
  <c r="F67" i="9"/>
  <c r="E67" i="9"/>
  <c r="B67" i="9" s="1"/>
  <c r="H66" i="9"/>
  <c r="G66" i="9"/>
  <c r="F66" i="9"/>
  <c r="E66" i="9"/>
  <c r="B66" i="9"/>
  <c r="H65" i="9"/>
  <c r="G65" i="9"/>
  <c r="F65" i="9"/>
  <c r="E65" i="9"/>
  <c r="B65" i="9" s="1"/>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G58" i="9"/>
  <c r="F58" i="9"/>
  <c r="E58" i="9"/>
  <c r="B58" i="9"/>
  <c r="H57" i="9"/>
  <c r="G57" i="9"/>
  <c r="F57" i="9"/>
  <c r="E57" i="9"/>
  <c r="B57" i="9" s="1"/>
  <c r="H56" i="9"/>
  <c r="G56" i="9"/>
  <c r="F56" i="9"/>
  <c r="E56" i="9"/>
  <c r="B56" i="9"/>
  <c r="H55" i="9"/>
  <c r="G55" i="9"/>
  <c r="F55" i="9"/>
  <c r="E55" i="9"/>
  <c r="B55" i="9" s="1"/>
  <c r="H54" i="9"/>
  <c r="G54" i="9"/>
  <c r="F54" i="9"/>
  <c r="E54" i="9"/>
  <c r="B54" i="9"/>
  <c r="H53" i="9"/>
  <c r="G53" i="9"/>
  <c r="F53" i="9"/>
  <c r="E53" i="9"/>
  <c r="B53" i="9" s="1"/>
  <c r="H52" i="9"/>
  <c r="G52" i="9"/>
  <c r="F52" i="9"/>
  <c r="E52" i="9"/>
  <c r="B52" i="9"/>
  <c r="H51" i="9"/>
  <c r="G51" i="9"/>
  <c r="F51" i="9"/>
  <c r="E51" i="9"/>
  <c r="B51" i="9" s="1"/>
  <c r="H50" i="9"/>
  <c r="G50" i="9"/>
  <c r="F50" i="9"/>
  <c r="E50" i="9"/>
  <c r="B50" i="9"/>
  <c r="H49" i="9"/>
  <c r="G49" i="9"/>
  <c r="F49" i="9"/>
  <c r="E49" i="9"/>
  <c r="B49" i="9" s="1"/>
  <c r="H48" i="9"/>
  <c r="G48" i="9"/>
  <c r="F48" i="9"/>
  <c r="E48" i="9"/>
  <c r="B48" i="9"/>
  <c r="H47" i="9"/>
  <c r="G47" i="9"/>
  <c r="F47" i="9"/>
  <c r="E47" i="9"/>
  <c r="B47" i="9" s="1"/>
  <c r="H46" i="9"/>
  <c r="G46" i="9"/>
  <c r="F46" i="9"/>
  <c r="H45" i="9"/>
  <c r="G45" i="9"/>
  <c r="F45" i="9"/>
  <c r="E45" i="9"/>
  <c r="B45" i="9" s="1"/>
  <c r="H44" i="9"/>
  <c r="E44" i="9" s="1"/>
  <c r="B44" i="9" s="1"/>
  <c r="G44" i="9"/>
  <c r="F44" i="9"/>
  <c r="H43" i="9"/>
  <c r="E43" i="9" s="1"/>
  <c r="B43" i="9" s="1"/>
  <c r="G43" i="9"/>
  <c r="F43" i="9"/>
  <c r="H42" i="9"/>
  <c r="G42" i="9"/>
  <c r="F42" i="9"/>
  <c r="H41" i="9"/>
  <c r="G41" i="9"/>
  <c r="F41" i="9"/>
  <c r="E41" i="9"/>
  <c r="B41" i="9" s="1"/>
  <c r="H40" i="9"/>
  <c r="G40" i="9"/>
  <c r="F40" i="9"/>
  <c r="E40" i="9"/>
  <c r="B40" i="9" s="1"/>
  <c r="H39" i="9"/>
  <c r="G39" i="9"/>
  <c r="F39" i="9"/>
  <c r="E39" i="9"/>
  <c r="B39" i="9" s="1"/>
  <c r="H38" i="9"/>
  <c r="G38" i="9"/>
  <c r="F38" i="9"/>
  <c r="E38" i="9"/>
  <c r="B38" i="9"/>
  <c r="H37" i="9"/>
  <c r="E37" i="9" s="1"/>
  <c r="B37" i="9" s="1"/>
  <c r="G37" i="9"/>
  <c r="F37" i="9"/>
  <c r="H36" i="9"/>
  <c r="E36" i="9" s="1"/>
  <c r="B36" i="9" s="1"/>
  <c r="G36" i="9"/>
  <c r="F36" i="9"/>
  <c r="H35" i="9"/>
  <c r="G35" i="9"/>
  <c r="F35" i="9"/>
  <c r="E35" i="9"/>
  <c r="B35" i="9" s="1"/>
  <c r="H34" i="9"/>
  <c r="G34" i="9"/>
  <c r="F34" i="9"/>
  <c r="E34" i="9"/>
  <c r="B34" i="9" s="1"/>
  <c r="H33" i="9"/>
  <c r="E33" i="9" s="1"/>
  <c r="B33" i="9" s="1"/>
  <c r="G33" i="9"/>
  <c r="F33" i="9"/>
  <c r="H32" i="9"/>
  <c r="G32" i="9"/>
  <c r="F32" i="9"/>
  <c r="E32" i="9"/>
  <c r="B32" i="9" s="1"/>
  <c r="H31" i="9"/>
  <c r="G31" i="9"/>
  <c r="F31" i="9"/>
  <c r="E31" i="9"/>
  <c r="B31" i="9"/>
  <c r="H30" i="9"/>
  <c r="G30" i="9"/>
  <c r="F30" i="9"/>
  <c r="E30" i="9"/>
  <c r="B30" i="9" s="1"/>
  <c r="H29" i="9"/>
  <c r="E29" i="9" s="1"/>
  <c r="B29" i="9" s="1"/>
  <c r="G29" i="9"/>
  <c r="F29" i="9"/>
  <c r="H28" i="9"/>
  <c r="G28" i="9"/>
  <c r="F28" i="9"/>
  <c r="E28" i="9"/>
  <c r="B28" i="9"/>
  <c r="H27" i="9"/>
  <c r="G27" i="9"/>
  <c r="F27" i="9"/>
  <c r="E27" i="9"/>
  <c r="B27" i="9" s="1"/>
  <c r="H26" i="9"/>
  <c r="G26" i="9"/>
  <c r="F26" i="9"/>
  <c r="H25" i="9"/>
  <c r="E25" i="9" s="1"/>
  <c r="B25" i="9" s="1"/>
  <c r="G25" i="9"/>
  <c r="F25" i="9"/>
  <c r="H24" i="9"/>
  <c r="G24" i="9"/>
  <c r="F24" i="9"/>
  <c r="E24" i="9"/>
  <c r="B24" i="9" s="1"/>
  <c r="H23" i="9"/>
  <c r="E23" i="9" s="1"/>
  <c r="B23" i="9" s="1"/>
  <c r="G23" i="9"/>
  <c r="F23" i="9"/>
  <c r="H22" i="9"/>
  <c r="E22" i="9" s="1"/>
  <c r="B22" i="9" s="1"/>
  <c r="G22" i="9"/>
  <c r="F22" i="9"/>
  <c r="H21" i="9"/>
  <c r="G21" i="9"/>
  <c r="F21" i="9"/>
  <c r="E21" i="9"/>
  <c r="B21" i="9" s="1"/>
  <c r="F20" i="9"/>
  <c r="F4" i="9"/>
  <c r="O3" i="9"/>
  <c r="G274" i="9" s="1"/>
  <c r="I3" i="9"/>
  <c r="H3" i="9"/>
  <c r="G3" i="9"/>
  <c r="D101" i="8"/>
  <c r="I36" i="3" s="1"/>
  <c r="D95" i="8"/>
  <c r="D90" i="8"/>
  <c r="D85" i="8"/>
  <c r="D80" i="8"/>
  <c r="D75" i="8"/>
  <c r="D70" i="8"/>
  <c r="D65" i="8"/>
  <c r="D60" i="8"/>
  <c r="D55" i="8"/>
  <c r="D49" i="8" s="1"/>
  <c r="D50" i="8"/>
  <c r="D44" i="8"/>
  <c r="D36" i="8"/>
  <c r="D26" i="8"/>
  <c r="D24" i="8" s="1"/>
  <c r="C1499" i="1" s="1"/>
  <c r="D18" i="8"/>
  <c r="D8" i="8"/>
  <c r="D6" i="8" s="1"/>
  <c r="E44" i="7"/>
  <c r="D44" i="7"/>
  <c r="E39" i="7"/>
  <c r="D39" i="7"/>
  <c r="E38" i="7"/>
  <c r="D38" i="7"/>
  <c r="E30" i="7"/>
  <c r="D30" i="7"/>
  <c r="E23" i="7"/>
  <c r="D1454" i="1" s="1"/>
  <c r="D23" i="7"/>
  <c r="C1454" i="1" s="1"/>
  <c r="E22" i="7"/>
  <c r="D1453" i="1" s="1"/>
  <c r="D22" i="7"/>
  <c r="E7" i="7"/>
  <c r="D7" i="7"/>
  <c r="C1438" i="1" s="1"/>
  <c r="E6" i="7"/>
  <c r="D6" i="7"/>
  <c r="C1437" i="1" s="1"/>
  <c r="E5" i="7"/>
  <c r="D1436" i="1" s="1"/>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E245" i="5" s="1"/>
  <c r="D1222" i="1" s="1"/>
  <c r="D250" i="5"/>
  <c r="F250" i="5" s="1"/>
  <c r="F249" i="5"/>
  <c r="F248" i="5"/>
  <c r="F247" i="5"/>
  <c r="E246" i="5"/>
  <c r="D246" i="5"/>
  <c r="D245" i="5" s="1"/>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154" i="1" s="1"/>
  <c r="D180" i="5"/>
  <c r="F180" i="5" s="1"/>
  <c r="F179" i="5"/>
  <c r="F178" i="5"/>
  <c r="D177" i="5"/>
  <c r="G289" i="9" s="1"/>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1056" i="1" s="1"/>
  <c r="D79" i="5"/>
  <c r="F79" i="5" s="1"/>
  <c r="D78" i="5"/>
  <c r="F78" i="5" s="1"/>
  <c r="F77" i="5"/>
  <c r="F76" i="5"/>
  <c r="F75" i="5"/>
  <c r="F74" i="5"/>
  <c r="F73" i="5"/>
  <c r="F72" i="5"/>
  <c r="F71" i="5"/>
  <c r="E70" i="5"/>
  <c r="D1048" i="1" s="1"/>
  <c r="D70" i="5"/>
  <c r="E69" i="5"/>
  <c r="D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629" i="1" s="1"/>
  <c r="D422" i="4"/>
  <c r="F422" i="4" s="1"/>
  <c r="D421" i="4"/>
  <c r="D420" i="4" s="1"/>
  <c r="E418" i="4"/>
  <c r="D418" i="4"/>
  <c r="F418" i="4" s="1"/>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E140" i="4"/>
  <c r="E139" i="4" s="1"/>
  <c r="D135" i="1" s="1"/>
  <c r="D140" i="4"/>
  <c r="F140" i="4" s="1"/>
  <c r="D139" i="4"/>
  <c r="F139" i="4" s="1"/>
  <c r="F138" i="4"/>
  <c r="F137" i="4"/>
  <c r="F136" i="4"/>
  <c r="F135" i="4"/>
  <c r="E134" i="4"/>
  <c r="E133" i="4" s="1"/>
  <c r="D134" i="4"/>
  <c r="F132" i="4"/>
  <c r="F131" i="4"/>
  <c r="F130" i="4"/>
  <c r="F129" i="4"/>
  <c r="E128" i="4"/>
  <c r="D124" i="1" s="1"/>
  <c r="D128" i="4"/>
  <c r="F128" i="4" s="1"/>
  <c r="F127" i="4"/>
  <c r="F126" i="4"/>
  <c r="E125" i="4"/>
  <c r="D121" i="1" s="1"/>
  <c r="D125" i="4"/>
  <c r="D124" i="4" s="1"/>
  <c r="E124" i="4"/>
  <c r="D120" i="1" s="1"/>
  <c r="F123" i="4"/>
  <c r="F122" i="4"/>
  <c r="F121" i="4"/>
  <c r="E120" i="4"/>
  <c r="D120" i="4"/>
  <c r="F120" i="4" s="1"/>
  <c r="F119" i="4"/>
  <c r="F118" i="4"/>
  <c r="F117" i="4"/>
  <c r="F116" i="4"/>
  <c r="F115" i="4"/>
  <c r="F114" i="4"/>
  <c r="F113" i="4"/>
  <c r="E112" i="4"/>
  <c r="D112" i="4"/>
  <c r="F111" i="4"/>
  <c r="F110" i="4"/>
  <c r="F109" i="4"/>
  <c r="F108"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C1577" i="1"/>
  <c r="C1575" i="1"/>
  <c r="G1574" i="1"/>
  <c r="C1574" i="1"/>
  <c r="H1574" i="1" s="1"/>
  <c r="C1573" i="1"/>
  <c r="G1572" i="1"/>
  <c r="C1572" i="1"/>
  <c r="H1572" i="1" s="1"/>
  <c r="C1571" i="1"/>
  <c r="G1570" i="1"/>
  <c r="C1570" i="1"/>
  <c r="H1570" i="1" s="1"/>
  <c r="C1569" i="1"/>
  <c r="G1568" i="1"/>
  <c r="C1568" i="1"/>
  <c r="H1568" i="1" s="1"/>
  <c r="C1567" i="1"/>
  <c r="G1566" i="1"/>
  <c r="C1566" i="1"/>
  <c r="H1566" i="1" s="1"/>
  <c r="C1565" i="1"/>
  <c r="G1564" i="1"/>
  <c r="C1564" i="1"/>
  <c r="H1564" i="1" s="1"/>
  <c r="C1563" i="1"/>
  <c r="G1562" i="1"/>
  <c r="C1562" i="1"/>
  <c r="H1562" i="1" s="1"/>
  <c r="C1561" i="1"/>
  <c r="C1560" i="1"/>
  <c r="H1560" i="1" s="1"/>
  <c r="C1559" i="1"/>
  <c r="G1558" i="1"/>
  <c r="C1558" i="1"/>
  <c r="H1558" i="1" s="1"/>
  <c r="C1557" i="1"/>
  <c r="G1556" i="1"/>
  <c r="C1556" i="1"/>
  <c r="H1556" i="1" s="1"/>
  <c r="C1555" i="1"/>
  <c r="G1554" i="1"/>
  <c r="C1554" i="1"/>
  <c r="H1554" i="1" s="1"/>
  <c r="C1553" i="1"/>
  <c r="G1552" i="1"/>
  <c r="C1552" i="1"/>
  <c r="H1552" i="1" s="1"/>
  <c r="C1551" i="1"/>
  <c r="G1550" i="1"/>
  <c r="C1550" i="1"/>
  <c r="H1550" i="1" s="1"/>
  <c r="C1549" i="1"/>
  <c r="G1548" i="1"/>
  <c r="C1548" i="1"/>
  <c r="H1548" i="1" s="1"/>
  <c r="C1547" i="1"/>
  <c r="G1546" i="1"/>
  <c r="C1546" i="1"/>
  <c r="H1546" i="1" s="1"/>
  <c r="C1545" i="1"/>
  <c r="G1544" i="1"/>
  <c r="C1544" i="1"/>
  <c r="H1544" i="1" s="1"/>
  <c r="C1543" i="1"/>
  <c r="G1542" i="1"/>
  <c r="C1542" i="1"/>
  <c r="H1542" i="1" s="1"/>
  <c r="C1541" i="1"/>
  <c r="G1540" i="1"/>
  <c r="C1540" i="1"/>
  <c r="H1540" i="1" s="1"/>
  <c r="C1539" i="1"/>
  <c r="G1538" i="1"/>
  <c r="C1538" i="1"/>
  <c r="H1538" i="1" s="1"/>
  <c r="C1537" i="1"/>
  <c r="G1536" i="1"/>
  <c r="C1536" i="1"/>
  <c r="H1536" i="1" s="1"/>
  <c r="C1535" i="1"/>
  <c r="G1534" i="1"/>
  <c r="C1534" i="1"/>
  <c r="H1534" i="1" s="1"/>
  <c r="C1533" i="1"/>
  <c r="G1532" i="1"/>
  <c r="C1532" i="1"/>
  <c r="H1532" i="1" s="1"/>
  <c r="C1531" i="1"/>
  <c r="C1530" i="1"/>
  <c r="H1530" i="1" s="1"/>
  <c r="C1529" i="1"/>
  <c r="G1528" i="1"/>
  <c r="C1528" i="1"/>
  <c r="H1528" i="1" s="1"/>
  <c r="C1527" i="1"/>
  <c r="G1526" i="1"/>
  <c r="C1526" i="1"/>
  <c r="H1526" i="1" s="1"/>
  <c r="C1525" i="1"/>
  <c r="C1523" i="1"/>
  <c r="G1522" i="1"/>
  <c r="C1522" i="1"/>
  <c r="H1522" i="1" s="1"/>
  <c r="C1521" i="1"/>
  <c r="G1520" i="1"/>
  <c r="C1520" i="1"/>
  <c r="H1520" i="1" s="1"/>
  <c r="C1519" i="1"/>
  <c r="G1516" i="1"/>
  <c r="C1516" i="1"/>
  <c r="H1516" i="1" s="1"/>
  <c r="C1515" i="1"/>
  <c r="G1514" i="1"/>
  <c r="C1514" i="1"/>
  <c r="H1514" i="1" s="1"/>
  <c r="C1513" i="1"/>
  <c r="G1512" i="1"/>
  <c r="C1512" i="1"/>
  <c r="H1512" i="1" s="1"/>
  <c r="C1511" i="1"/>
  <c r="G1510" i="1"/>
  <c r="C1510" i="1"/>
  <c r="H1510" i="1" s="1"/>
  <c r="C1509" i="1"/>
  <c r="G1508" i="1"/>
  <c r="C1508" i="1"/>
  <c r="H1508" i="1" s="1"/>
  <c r="C1507" i="1"/>
  <c r="G1506" i="1"/>
  <c r="C1506" i="1"/>
  <c r="H1506" i="1" s="1"/>
  <c r="C1505" i="1"/>
  <c r="G1504" i="1"/>
  <c r="C1504" i="1"/>
  <c r="H1504" i="1" s="1"/>
  <c r="C1503" i="1"/>
  <c r="G1502" i="1"/>
  <c r="C1502" i="1"/>
  <c r="H1502" i="1" s="1"/>
  <c r="G1500" i="1"/>
  <c r="C1500" i="1"/>
  <c r="H1500" i="1" s="1"/>
  <c r="G1498" i="1"/>
  <c r="C1498" i="1"/>
  <c r="H1498" i="1" s="1"/>
  <c r="C1497" i="1"/>
  <c r="G1496" i="1"/>
  <c r="C1496" i="1"/>
  <c r="H1496" i="1" s="1"/>
  <c r="C1495" i="1"/>
  <c r="G1494" i="1"/>
  <c r="C1494" i="1"/>
  <c r="H1494" i="1" s="1"/>
  <c r="C1493" i="1"/>
  <c r="C1492" i="1"/>
  <c r="H1492" i="1" s="1"/>
  <c r="C1491" i="1"/>
  <c r="G1490" i="1"/>
  <c r="C1490" i="1"/>
  <c r="H1490" i="1" s="1"/>
  <c r="C1489" i="1"/>
  <c r="G1488" i="1"/>
  <c r="C1488" i="1"/>
  <c r="H1488" i="1" s="1"/>
  <c r="C1487" i="1"/>
  <c r="G1486" i="1"/>
  <c r="C1486" i="1"/>
  <c r="H1486" i="1" s="1"/>
  <c r="C1485" i="1"/>
  <c r="C1484" i="1"/>
  <c r="H1484" i="1" s="1"/>
  <c r="G1482" i="1"/>
  <c r="C1482" i="1"/>
  <c r="H1482" i="1" s="1"/>
  <c r="C1481" i="1"/>
  <c r="C1480" i="1"/>
  <c r="G1480" i="1" s="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J1474" i="1"/>
  <c r="D1474" i="1"/>
  <c r="H1474" i="1" s="1"/>
  <c r="C1474" i="1"/>
  <c r="D1473" i="1"/>
  <c r="H1473" i="1" s="1"/>
  <c r="C1473" i="1"/>
  <c r="J1472" i="1"/>
  <c r="D1472" i="1"/>
  <c r="H1472" i="1" s="1"/>
  <c r="C1472" i="1"/>
  <c r="D1471" i="1"/>
  <c r="H1471" i="1" s="1"/>
  <c r="C1471" i="1"/>
  <c r="H1470" i="1"/>
  <c r="D1470" i="1"/>
  <c r="C1470" i="1"/>
  <c r="G1470" i="1" s="1"/>
  <c r="D1469" i="1"/>
  <c r="H1469" i="1" s="1"/>
  <c r="C1469" i="1"/>
  <c r="D1468" i="1"/>
  <c r="H1468" i="1" s="1"/>
  <c r="C1468" i="1"/>
  <c r="J1467" i="1"/>
  <c r="D1467" i="1"/>
  <c r="H1467" i="1" s="1"/>
  <c r="C1467" i="1"/>
  <c r="D1466" i="1"/>
  <c r="H1466" i="1" s="1"/>
  <c r="C1466" i="1"/>
  <c r="J1465" i="1"/>
  <c r="D1465" i="1"/>
  <c r="H1465" i="1" s="1"/>
  <c r="C1465" i="1"/>
  <c r="D1464" i="1"/>
  <c r="H1464" i="1" s="1"/>
  <c r="C1464" i="1"/>
  <c r="J1463" i="1"/>
  <c r="D1463" i="1"/>
  <c r="H1463" i="1" s="1"/>
  <c r="C1463" i="1"/>
  <c r="D1462" i="1"/>
  <c r="H1462" i="1" s="1"/>
  <c r="C1462" i="1"/>
  <c r="H1461" i="1"/>
  <c r="D1461" i="1"/>
  <c r="C1461" i="1"/>
  <c r="G1461" i="1" s="1"/>
  <c r="D1460" i="1"/>
  <c r="C1460" i="1"/>
  <c r="H1459" i="1"/>
  <c r="D1459" i="1"/>
  <c r="J1459" i="1" s="1"/>
  <c r="C1459" i="1"/>
  <c r="G1459" i="1" s="1"/>
  <c r="I1459" i="1" s="1"/>
  <c r="D1458" i="1"/>
  <c r="J1458" i="1" s="1"/>
  <c r="C1458" i="1"/>
  <c r="H1457" i="1"/>
  <c r="D1457" i="1"/>
  <c r="J1457" i="1" s="1"/>
  <c r="C1457" i="1"/>
  <c r="G1457" i="1" s="1"/>
  <c r="I1457" i="1" s="1"/>
  <c r="H1456" i="1"/>
  <c r="D1456" i="1"/>
  <c r="J1456" i="1" s="1"/>
  <c r="C1456" i="1"/>
  <c r="G1456" i="1" s="1"/>
  <c r="I1456" i="1" s="1"/>
  <c r="H1455" i="1"/>
  <c r="D1455" i="1"/>
  <c r="J1455" i="1" s="1"/>
  <c r="C1455" i="1"/>
  <c r="G1455" i="1" s="1"/>
  <c r="I1455" i="1" s="1"/>
  <c r="C1453" i="1"/>
  <c r="D1452" i="1"/>
  <c r="J1452" i="1" s="1"/>
  <c r="C1452" i="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D1444" i="1"/>
  <c r="C1444" i="1"/>
  <c r="D1443" i="1"/>
  <c r="C1443" i="1"/>
  <c r="D1442" i="1"/>
  <c r="C1442" i="1"/>
  <c r="D1441" i="1"/>
  <c r="C1441" i="1"/>
  <c r="D1440" i="1"/>
  <c r="C1440" i="1"/>
  <c r="D1439" i="1"/>
  <c r="C1439" i="1"/>
  <c r="D1438" i="1"/>
  <c r="D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D1409" i="1"/>
  <c r="C1409" i="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D1241" i="1"/>
  <c r="C1241" i="1"/>
  <c r="H1241" i="1" s="1"/>
  <c r="D1240" i="1"/>
  <c r="C1240" i="1"/>
  <c r="H1240" i="1" s="1"/>
  <c r="D1239" i="1"/>
  <c r="C1239" i="1"/>
  <c r="H1239" i="1" s="1"/>
  <c r="D1238" i="1"/>
  <c r="C1238" i="1"/>
  <c r="H1238" i="1" s="1"/>
  <c r="D1237" i="1"/>
  <c r="C1237" i="1"/>
  <c r="D1236" i="1"/>
  <c r="D1235" i="1"/>
  <c r="D1234" i="1"/>
  <c r="C1234" i="1"/>
  <c r="D1233" i="1"/>
  <c r="C1233" i="1"/>
  <c r="D1232" i="1"/>
  <c r="C1232" i="1"/>
  <c r="D1231" i="1"/>
  <c r="C1231" i="1"/>
  <c r="H1231" i="1" s="1"/>
  <c r="D1230" i="1"/>
  <c r="C1230" i="1"/>
  <c r="H1230" i="1" s="1"/>
  <c r="D1229" i="1"/>
  <c r="C1229" i="1"/>
  <c r="D1228" i="1"/>
  <c r="C1228" i="1"/>
  <c r="D1227" i="1"/>
  <c r="C1227" i="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D1217" i="1"/>
  <c r="C1217" i="1"/>
  <c r="C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C1154" i="1"/>
  <c r="D1151" i="1"/>
  <c r="C1151" i="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D1100" i="1"/>
  <c r="C1100" i="1"/>
  <c r="H1100" i="1" s="1"/>
  <c r="D1099" i="1"/>
  <c r="C1099" i="1"/>
  <c r="H1099" i="1" s="1"/>
  <c r="D1098" i="1"/>
  <c r="C1098" i="1"/>
  <c r="H1098" i="1" s="1"/>
  <c r="D1097" i="1"/>
  <c r="C1097" i="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D1063" i="1"/>
  <c r="C1063" i="1"/>
  <c r="H1063" i="1" s="1"/>
  <c r="D1062" i="1"/>
  <c r="C1062" i="1"/>
  <c r="D1061" i="1"/>
  <c r="C1061" i="1"/>
  <c r="H1061" i="1" s="1"/>
  <c r="D1060" i="1"/>
  <c r="C1060" i="1"/>
  <c r="H1060" i="1" s="1"/>
  <c r="D1059" i="1"/>
  <c r="C1059" i="1"/>
  <c r="H1059" i="1" s="1"/>
  <c r="D1058" i="1"/>
  <c r="C1058" i="1"/>
  <c r="H1058" i="1" s="1"/>
  <c r="D1057" i="1"/>
  <c r="C1057" i="1"/>
  <c r="H1057" i="1" s="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C1048"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D1004" i="1"/>
  <c r="C1004" i="1"/>
  <c r="H1004" i="1" s="1"/>
  <c r="D1003" i="1"/>
  <c r="C1003" i="1"/>
  <c r="D1002" i="1"/>
  <c r="C1002" i="1"/>
  <c r="H1002" i="1" s="1"/>
  <c r="D1001" i="1"/>
  <c r="C1001" i="1"/>
  <c r="H1001" i="1" s="1"/>
  <c r="D1000" i="1"/>
  <c r="C1000" i="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4" i="1"/>
  <c r="C644" i="1"/>
  <c r="H644" i="1" s="1"/>
  <c r="D643" i="1"/>
  <c r="C643" i="1"/>
  <c r="D642" i="1"/>
  <c r="C642" i="1"/>
  <c r="H642" i="1" s="1"/>
  <c r="D641" i="1"/>
  <c r="C641"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C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5" i="1"/>
  <c r="C414" i="1"/>
  <c r="D413" i="1"/>
  <c r="C413" i="1"/>
  <c r="H413" i="1" s="1"/>
  <c r="C412"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D366" i="1"/>
  <c r="C366" i="1"/>
  <c r="H366" i="1" s="1"/>
  <c r="D365" i="1"/>
  <c r="C365" i="1"/>
  <c r="D364" i="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G339" i="1"/>
  <c r="C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D187" i="1"/>
  <c r="C187" i="1"/>
  <c r="H187" i="1" s="1"/>
  <c r="D186" i="1"/>
  <c r="C186" i="1"/>
  <c r="H186" i="1" s="1"/>
  <c r="D185" i="1"/>
  <c r="C185" i="1"/>
  <c r="H185" i="1" s="1"/>
  <c r="C184" i="1"/>
  <c r="D183" i="1"/>
  <c r="C183" i="1"/>
  <c r="H183" i="1" s="1"/>
  <c r="D182" i="1"/>
  <c r="C182" i="1"/>
  <c r="D181" i="1"/>
  <c r="C181" i="1"/>
  <c r="D180" i="1"/>
  <c r="C180" i="1"/>
  <c r="H180" i="1" s="1"/>
  <c r="D179" i="1"/>
  <c r="C179" i="1"/>
  <c r="H179" i="1" s="1"/>
  <c r="D178" i="1"/>
  <c r="C178" i="1"/>
  <c r="H178" i="1" s="1"/>
  <c r="D177" i="1"/>
  <c r="C177" i="1"/>
  <c r="D176" i="1"/>
  <c r="C176" i="1"/>
  <c r="H176" i="1" s="1"/>
  <c r="D175" i="1"/>
  <c r="C175" i="1"/>
  <c r="H175" i="1" s="1"/>
  <c r="D174" i="1"/>
  <c r="C174" i="1"/>
  <c r="C173" i="1"/>
  <c r="D172" i="1"/>
  <c r="C172" i="1"/>
  <c r="H172" i="1" s="1"/>
  <c r="D171" i="1"/>
  <c r="C171" i="1"/>
  <c r="D170" i="1"/>
  <c r="C170" i="1"/>
  <c r="H170" i="1" s="1"/>
  <c r="D169" i="1"/>
  <c r="C169" i="1"/>
  <c r="D168" i="1"/>
  <c r="C168" i="1"/>
  <c r="D167" i="1"/>
  <c r="C167" i="1"/>
  <c r="D166" i="1"/>
  <c r="C166" i="1"/>
  <c r="H166" i="1" s="1"/>
  <c r="D164" i="1"/>
  <c r="C164" i="1"/>
  <c r="H164" i="1" s="1"/>
  <c r="D163" i="1"/>
  <c r="C163" i="1"/>
  <c r="D162" i="1"/>
  <c r="C162" i="1"/>
  <c r="H162" i="1" s="1"/>
  <c r="D161" i="1"/>
  <c r="C161" i="1"/>
  <c r="D158" i="1"/>
  <c r="C158" i="1"/>
  <c r="D157" i="1"/>
  <c r="C157" i="1"/>
  <c r="D156" i="1"/>
  <c r="C156" i="1"/>
  <c r="D155" i="1"/>
  <c r="C155" i="1"/>
  <c r="D154" i="1"/>
  <c r="C154" i="1"/>
  <c r="H154" i="1" s="1"/>
  <c r="D153" i="1"/>
  <c r="C153" i="1"/>
  <c r="D152" i="1"/>
  <c r="C152" i="1"/>
  <c r="H152" i="1" s="1"/>
  <c r="D151" i="1"/>
  <c r="C151" i="1"/>
  <c r="H151" i="1" s="1"/>
  <c r="D150" i="1"/>
  <c r="C150" i="1"/>
  <c r="H150" i="1" s="1"/>
  <c r="D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G135" i="1"/>
  <c r="C135" i="1"/>
  <c r="D134" i="1"/>
  <c r="C134" i="1"/>
  <c r="H134" i="1" s="1"/>
  <c r="D133" i="1"/>
  <c r="C133" i="1"/>
  <c r="H133" i="1" s="1"/>
  <c r="D132" i="1"/>
  <c r="C132" i="1"/>
  <c r="H132" i="1" s="1"/>
  <c r="D131" i="1"/>
  <c r="C131" i="1"/>
  <c r="D130" i="1"/>
  <c r="C130" i="1"/>
  <c r="D129" i="1"/>
  <c r="D128" i="1"/>
  <c r="C128" i="1"/>
  <c r="H128" i="1" s="1"/>
  <c r="D127" i="1"/>
  <c r="C127" i="1"/>
  <c r="H127" i="1" s="1"/>
  <c r="D126" i="1"/>
  <c r="C126" i="1"/>
  <c r="H126" i="1" s="1"/>
  <c r="D125" i="1"/>
  <c r="C125" i="1"/>
  <c r="H125" i="1" s="1"/>
  <c r="C124" i="1"/>
  <c r="D123" i="1"/>
  <c r="C123" i="1"/>
  <c r="H123" i="1" s="1"/>
  <c r="D122" i="1"/>
  <c r="C122" i="1"/>
  <c r="H122"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H63" i="1" s="1"/>
  <c r="D62" i="1"/>
  <c r="C62" i="1"/>
  <c r="H62" i="1" s="1"/>
  <c r="D61" i="1"/>
  <c r="C61" i="1"/>
  <c r="H61" i="1" s="1"/>
  <c r="G60" i="1"/>
  <c r="D60" i="1"/>
  <c r="C60" i="1"/>
  <c r="H60" i="1" s="1"/>
  <c r="D59" i="1"/>
  <c r="C59" i="1"/>
  <c r="H59" i="1" s="1"/>
  <c r="D58" i="1"/>
  <c r="C58" i="1"/>
  <c r="H58" i="1" s="1"/>
  <c r="D57" i="1"/>
  <c r="C57" i="1"/>
  <c r="H57" i="1" s="1"/>
  <c r="D56" i="1"/>
  <c r="C56" i="1"/>
  <c r="D55" i="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H1032" i="1" l="1"/>
  <c r="G1460" i="1"/>
  <c r="J1460" i="1"/>
  <c r="H1453" i="1"/>
  <c r="H1454" i="1"/>
  <c r="H1460" i="1"/>
  <c r="I1460" i="1" s="1"/>
  <c r="E283" i="9"/>
  <c r="B283" i="9" s="1"/>
  <c r="G1560" i="1"/>
  <c r="H1165" i="1"/>
  <c r="H1056" i="1"/>
  <c r="E26" i="9"/>
  <c r="B26" i="9" s="1"/>
  <c r="H169" i="1"/>
  <c r="F214" i="9"/>
  <c r="B214" i="9" s="1"/>
  <c r="E284" i="9"/>
  <c r="B284" i="9" s="1"/>
  <c r="G1578" i="1"/>
  <c r="C1576" i="1"/>
  <c r="H1576" i="1" s="1"/>
  <c r="C1483" i="1"/>
  <c r="D43" i="8"/>
  <c r="C1524" i="1"/>
  <c r="G1530" i="1"/>
  <c r="G1492" i="1"/>
  <c r="G1484" i="1"/>
  <c r="H641" i="1"/>
  <c r="H1151" i="1"/>
  <c r="H1148" i="1"/>
  <c r="H168" i="1"/>
  <c r="G297" i="9"/>
  <c r="E297" i="9" s="1"/>
  <c r="B297" i="9" s="1"/>
  <c r="G1453" i="1"/>
  <c r="G1458" i="1"/>
  <c r="H1458" i="1"/>
  <c r="H1218" i="1"/>
  <c r="H1062" i="1"/>
  <c r="D1216" i="1"/>
  <c r="H1420" i="1"/>
  <c r="H1409" i="1"/>
  <c r="H1411" i="1"/>
  <c r="E141" i="6"/>
  <c r="F115" i="6"/>
  <c r="H1274" i="1"/>
  <c r="H1263" i="1"/>
  <c r="H1242" i="1"/>
  <c r="H1237" i="1"/>
  <c r="H1234" i="1"/>
  <c r="H1233" i="1"/>
  <c r="H1232" i="1"/>
  <c r="H1229" i="1"/>
  <c r="E237" i="5"/>
  <c r="F245" i="5"/>
  <c r="H1222" i="1"/>
  <c r="H1227" i="1"/>
  <c r="H1228" i="1"/>
  <c r="H1216" i="1"/>
  <c r="H1217" i="1"/>
  <c r="F239" i="5"/>
  <c r="H1154" i="1"/>
  <c r="H1137" i="1"/>
  <c r="H1097" i="1"/>
  <c r="H1101" i="1"/>
  <c r="F119" i="5"/>
  <c r="H1064" i="1"/>
  <c r="H1048" i="1"/>
  <c r="F70" i="5"/>
  <c r="H1030" i="1"/>
  <c r="H1033" i="1"/>
  <c r="C1501" i="1"/>
  <c r="H1501" i="1" s="1"/>
  <c r="H1003" i="1"/>
  <c r="E12" i="5"/>
  <c r="E7" i="5" s="1"/>
  <c r="D985" i="1" s="1"/>
  <c r="F19" i="5"/>
  <c r="H1000" i="1"/>
  <c r="D990" i="1"/>
  <c r="D991" i="1"/>
  <c r="F13" i="5"/>
  <c r="H715" i="1"/>
  <c r="H713" i="1"/>
  <c r="H711" i="1"/>
  <c r="H709" i="1"/>
  <c r="F217" i="9"/>
  <c r="H687" i="1"/>
  <c r="H643" i="1"/>
  <c r="F652" i="4"/>
  <c r="H371" i="1"/>
  <c r="H188" i="1"/>
  <c r="H177" i="1"/>
  <c r="H174" i="1"/>
  <c r="H171" i="1"/>
  <c r="H367" i="1"/>
  <c r="H365" i="1"/>
  <c r="H637" i="1"/>
  <c r="E644" i="4"/>
  <c r="D638" i="1" s="1"/>
  <c r="H288" i="1"/>
  <c r="D411" i="1"/>
  <c r="H411" i="1" s="1"/>
  <c r="D412" i="1"/>
  <c r="H412" i="1" s="1"/>
  <c r="F643" i="4"/>
  <c r="H184" i="1"/>
  <c r="F188" i="4"/>
  <c r="H182" i="1"/>
  <c r="H181" i="1"/>
  <c r="F219" i="9"/>
  <c r="H173" i="1"/>
  <c r="E163" i="4"/>
  <c r="D159" i="1" s="1"/>
  <c r="F177" i="4"/>
  <c r="H167" i="1"/>
  <c r="F169" i="4"/>
  <c r="H163" i="1"/>
  <c r="D160" i="1"/>
  <c r="F164" i="4"/>
  <c r="H161" i="1"/>
  <c r="H157" i="1"/>
  <c r="H158" i="1"/>
  <c r="H155" i="1"/>
  <c r="H156" i="1"/>
  <c r="H153" i="1"/>
  <c r="H130" i="1"/>
  <c r="H131" i="1"/>
  <c r="F134" i="4"/>
  <c r="H124" i="1"/>
  <c r="F124" i="4"/>
  <c r="F216" i="9"/>
  <c r="B216" i="9" s="1"/>
  <c r="H102" i="1"/>
  <c r="H108" i="1"/>
  <c r="H113" i="1"/>
  <c r="F106" i="4"/>
  <c r="F112" i="4"/>
  <c r="H64" i="1"/>
  <c r="H65" i="1"/>
  <c r="F50" i="4"/>
  <c r="F68" i="4"/>
  <c r="H56" i="1"/>
  <c r="G1452" i="1"/>
  <c r="H1452" i="1"/>
  <c r="I1452" i="1" s="1"/>
  <c r="C1436" i="1"/>
  <c r="H29" i="3"/>
  <c r="H1436" i="1"/>
  <c r="H1437" i="1"/>
  <c r="H1438" i="1"/>
  <c r="D114" i="6"/>
  <c r="C1235" i="1"/>
  <c r="H1235" i="1" s="1"/>
  <c r="C1236" i="1"/>
  <c r="H1236" i="1" s="1"/>
  <c r="D238" i="5"/>
  <c r="C1096" i="1"/>
  <c r="H1096" i="1" s="1"/>
  <c r="C991" i="1"/>
  <c r="D12" i="5"/>
  <c r="F12" i="5" s="1"/>
  <c r="E274" i="9"/>
  <c r="B274" i="9" s="1"/>
  <c r="C645" i="1"/>
  <c r="H645" i="1" s="1"/>
  <c r="C378" i="1"/>
  <c r="H378" i="1" s="1"/>
  <c r="C358" i="1"/>
  <c r="H358" i="1" s="1"/>
  <c r="C364" i="1"/>
  <c r="H364" i="1" s="1"/>
  <c r="D644" i="4"/>
  <c r="C206" i="1"/>
  <c r="H206" i="1" s="1"/>
  <c r="D196" i="4"/>
  <c r="E46" i="9"/>
  <c r="B46" i="9" s="1"/>
  <c r="E42" i="9"/>
  <c r="B42" i="9" s="1"/>
  <c r="C165" i="1"/>
  <c r="H165" i="1" s="1"/>
  <c r="C160" i="1"/>
  <c r="D163" i="4"/>
  <c r="D151" i="4" s="1"/>
  <c r="D152" i="4"/>
  <c r="C148" i="1" s="1"/>
  <c r="H148" i="1" s="1"/>
  <c r="C149" i="1"/>
  <c r="H149" i="1" s="1"/>
  <c r="D133" i="4"/>
  <c r="C120" i="1"/>
  <c r="H120" i="1" s="1"/>
  <c r="C121" i="1"/>
  <c r="H121" i="1" s="1"/>
  <c r="C46" i="1"/>
  <c r="H46" i="1" s="1"/>
  <c r="C55" i="1"/>
  <c r="H55" i="1" s="1"/>
  <c r="G4" i="1"/>
  <c r="G8" i="1"/>
  <c r="G12" i="1"/>
  <c r="G16" i="1"/>
  <c r="G20" i="1"/>
  <c r="G26" i="1"/>
  <c r="G28" i="1"/>
  <c r="G32" i="1"/>
  <c r="G36" i="1"/>
  <c r="G40" i="1"/>
  <c r="G42" i="1"/>
  <c r="G52" i="1"/>
  <c r="G54" i="1"/>
  <c r="G6" i="1"/>
  <c r="G10" i="1"/>
  <c r="G14" i="1"/>
  <c r="G18" i="1"/>
  <c r="G22" i="1"/>
  <c r="G24" i="1"/>
  <c r="G30" i="1"/>
  <c r="G34" i="1"/>
  <c r="G38" i="1"/>
  <c r="G44" i="1"/>
  <c r="G48" i="1"/>
  <c r="G50" i="1"/>
  <c r="G56" i="1"/>
  <c r="G58"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7" i="1"/>
  <c r="G139" i="1"/>
  <c r="G141" i="1"/>
  <c r="G143" i="1"/>
  <c r="G145" i="1"/>
  <c r="G148" i="1"/>
  <c r="G150" i="1"/>
  <c r="G152" i="1"/>
  <c r="G154" i="1"/>
  <c r="G156" i="1"/>
  <c r="G158"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0" i="1"/>
  <c r="G262" i="1"/>
  <c r="G264" i="1"/>
  <c r="G266" i="1"/>
  <c r="G268" i="1"/>
  <c r="G270" i="1"/>
  <c r="G272" i="1"/>
  <c r="G274" i="1"/>
  <c r="G276" i="1"/>
  <c r="G278" i="1"/>
  <c r="G280" i="1"/>
  <c r="G282" i="1"/>
  <c r="G284" i="1"/>
  <c r="G289" i="1"/>
  <c r="G291" i="1"/>
  <c r="G294" i="1"/>
  <c r="G296" i="1"/>
  <c r="G298" i="1"/>
  <c r="G300" i="1"/>
  <c r="G302" i="1"/>
  <c r="G304" i="1"/>
  <c r="G306" i="1"/>
  <c r="G308" i="1"/>
  <c r="G310" i="1"/>
  <c r="G312" i="1"/>
  <c r="G314" i="1"/>
  <c r="G316" i="1"/>
  <c r="G318" i="1"/>
  <c r="G320" i="1"/>
  <c r="G322" i="1"/>
  <c r="G324" i="1"/>
  <c r="G326" i="1"/>
  <c r="G328" i="1"/>
  <c r="G330" i="1"/>
  <c r="G332" i="1"/>
  <c r="G334" i="1"/>
  <c r="G336" i="1"/>
  <c r="G338" i="1"/>
  <c r="G341" i="1"/>
  <c r="G343" i="1"/>
  <c r="G346" i="1"/>
  <c r="G348" i="1"/>
  <c r="G350" i="1"/>
  <c r="G352" i="1"/>
  <c r="G354" i="1"/>
  <c r="G356" i="1"/>
  <c r="G360" i="1"/>
  <c r="G362" i="1"/>
  <c r="G364" i="1"/>
  <c r="G366" i="1"/>
  <c r="G368" i="1"/>
  <c r="G370" i="1"/>
  <c r="G372" i="1"/>
  <c r="G374" i="1"/>
  <c r="G376"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G997" i="1"/>
  <c r="G1001" i="1"/>
  <c r="H1005" i="1"/>
  <c r="G1005"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H135" i="1"/>
  <c r="G136" i="1"/>
  <c r="G138" i="1"/>
  <c r="G140" i="1"/>
  <c r="G142" i="1"/>
  <c r="G144" i="1"/>
  <c r="G146" i="1"/>
  <c r="G149" i="1"/>
  <c r="G151" i="1"/>
  <c r="G153" i="1"/>
  <c r="G155" i="1"/>
  <c r="G157"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H339"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7" i="1"/>
  <c r="G995" i="1"/>
  <c r="G999" i="1"/>
  <c r="G1003" i="1"/>
  <c r="G1009" i="1"/>
  <c r="G1013" i="1"/>
  <c r="G1017" i="1"/>
  <c r="G1023" i="1"/>
  <c r="G1025" i="1"/>
  <c r="G1031" i="1"/>
  <c r="G1037" i="1"/>
  <c r="G1039" i="1"/>
  <c r="G1043" i="1"/>
  <c r="G1050" i="1"/>
  <c r="G1052" i="1"/>
  <c r="G1061" i="1"/>
  <c r="G1063" i="1"/>
  <c r="G1069" i="1"/>
  <c r="G1073" i="1"/>
  <c r="G1077" i="1"/>
  <c r="G1081" i="1"/>
  <c r="G1085" i="1"/>
  <c r="G1089" i="1"/>
  <c r="G1095" i="1"/>
  <c r="G1097" i="1"/>
  <c r="G1103" i="1"/>
  <c r="G1105" i="1"/>
  <c r="G1109" i="1"/>
  <c r="G1115" i="1"/>
  <c r="G1121" i="1"/>
  <c r="G1123" i="1"/>
  <c r="G1126" i="1"/>
  <c r="G1130" i="1"/>
  <c r="G1134" i="1"/>
  <c r="G1138" i="1"/>
  <c r="G1140" i="1"/>
  <c r="G1144" i="1"/>
  <c r="G1148" i="1"/>
  <c r="G1150" i="1"/>
  <c r="G1154" i="1"/>
  <c r="G1160" i="1"/>
  <c r="G1164" i="1"/>
  <c r="G1168" i="1"/>
  <c r="G1172" i="1"/>
  <c r="G1176" i="1"/>
  <c r="G1180" i="1"/>
  <c r="G1184" i="1"/>
  <c r="G1188" i="1"/>
  <c r="G1192" i="1"/>
  <c r="G1194" i="1"/>
  <c r="G1200" i="1"/>
  <c r="G1204" i="1"/>
  <c r="G1208" i="1"/>
  <c r="G1212" i="1"/>
  <c r="G1218" i="1"/>
  <c r="G1222" i="1"/>
  <c r="G1224" i="1"/>
  <c r="G1230" i="1"/>
  <c r="G1232" i="1"/>
  <c r="G1236" i="1"/>
  <c r="G1240" i="1"/>
  <c r="G1244" i="1"/>
  <c r="G1248" i="1"/>
  <c r="G1252" i="1"/>
  <c r="G1256" i="1"/>
  <c r="G1262" i="1"/>
  <c r="G1266" i="1"/>
  <c r="G1268" i="1"/>
  <c r="G1274" i="1"/>
  <c r="G1276" i="1"/>
  <c r="G1280" i="1"/>
  <c r="G1284" i="1"/>
  <c r="G1288" i="1"/>
  <c r="G1292" i="1"/>
  <c r="G1296" i="1"/>
  <c r="G1298" i="1"/>
  <c r="G1302" i="1"/>
  <c r="G1306" i="1"/>
  <c r="G1310" i="1"/>
  <c r="G1312" i="1"/>
  <c r="G1316" i="1"/>
  <c r="G1318" i="1"/>
  <c r="G1322" i="1"/>
  <c r="G1324" i="1"/>
  <c r="G1328" i="1"/>
  <c r="G1330" i="1"/>
  <c r="G1332" i="1"/>
  <c r="G1007" i="1"/>
  <c r="G1011" i="1"/>
  <c r="G1015" i="1"/>
  <c r="G1019" i="1"/>
  <c r="G1021" i="1"/>
  <c r="G1027" i="1"/>
  <c r="G1029" i="1"/>
  <c r="G1033" i="1"/>
  <c r="G1035" i="1"/>
  <c r="G1041" i="1"/>
  <c r="G1045" i="1"/>
  <c r="G1048" i="1"/>
  <c r="G1054" i="1"/>
  <c r="G1057" i="1"/>
  <c r="G1059" i="1"/>
  <c r="G1067" i="1"/>
  <c r="G1071" i="1"/>
  <c r="G1075" i="1"/>
  <c r="G1079" i="1"/>
  <c r="G1083" i="1"/>
  <c r="G1087" i="1"/>
  <c r="G1091" i="1"/>
  <c r="G1093" i="1"/>
  <c r="G1099" i="1"/>
  <c r="G1101" i="1"/>
  <c r="G1107" i="1"/>
  <c r="G1111" i="1"/>
  <c r="G1113" i="1"/>
  <c r="G1117" i="1"/>
  <c r="G1119" i="1"/>
  <c r="G1128" i="1"/>
  <c r="G1132" i="1"/>
  <c r="G1136" i="1"/>
  <c r="G1142" i="1"/>
  <c r="G1146" i="1"/>
  <c r="G1156" i="1"/>
  <c r="G1158" i="1"/>
  <c r="G1162" i="1"/>
  <c r="G1166" i="1"/>
  <c r="G1170" i="1"/>
  <c r="G1174" i="1"/>
  <c r="G1178" i="1"/>
  <c r="G1182" i="1"/>
  <c r="G1186" i="1"/>
  <c r="G1190" i="1"/>
  <c r="G1196" i="1"/>
  <c r="G1198" i="1"/>
  <c r="G1202" i="1"/>
  <c r="G1206" i="1"/>
  <c r="G1210" i="1"/>
  <c r="G1216" i="1"/>
  <c r="G1220" i="1"/>
  <c r="G1226" i="1"/>
  <c r="G1228" i="1"/>
  <c r="G1234" i="1"/>
  <c r="G1238" i="1"/>
  <c r="G1242" i="1"/>
  <c r="G1246" i="1"/>
  <c r="G1250" i="1"/>
  <c r="G1254" i="1"/>
  <c r="G1258" i="1"/>
  <c r="G1260" i="1"/>
  <c r="G1264" i="1"/>
  <c r="G1270" i="1"/>
  <c r="G1272" i="1"/>
  <c r="G1278" i="1"/>
  <c r="G1282" i="1"/>
  <c r="G1286" i="1"/>
  <c r="G1290" i="1"/>
  <c r="G1294" i="1"/>
  <c r="G1300" i="1"/>
  <c r="G1304" i="1"/>
  <c r="G1308" i="1"/>
  <c r="G1314" i="1"/>
  <c r="G1320" i="1"/>
  <c r="G1326"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6" i="1"/>
  <c r="G1438" i="1"/>
  <c r="J1440" i="1"/>
  <c r="H1440" i="1"/>
  <c r="G1440" i="1"/>
  <c r="I1440" i="1" s="1"/>
  <c r="J1442" i="1"/>
  <c r="H1442" i="1"/>
  <c r="G1442" i="1"/>
  <c r="J1444" i="1"/>
  <c r="H1444" i="1"/>
  <c r="G1444" i="1"/>
  <c r="I1444" i="1" s="1"/>
  <c r="G1483" i="1"/>
  <c r="H1483" i="1"/>
  <c r="G1487" i="1"/>
  <c r="H1487" i="1"/>
  <c r="G1491" i="1"/>
  <c r="H1491" i="1"/>
  <c r="G1495" i="1"/>
  <c r="H1495" i="1"/>
  <c r="G1499" i="1"/>
  <c r="H1499" i="1"/>
  <c r="G1503" i="1"/>
  <c r="H1503" i="1"/>
  <c r="G1507" i="1"/>
  <c r="H1507" i="1"/>
  <c r="G1511" i="1"/>
  <c r="H1511" i="1"/>
  <c r="G1515" i="1"/>
  <c r="H1515" i="1"/>
  <c r="G1519" i="1"/>
  <c r="H1519" i="1"/>
  <c r="G1523" i="1"/>
  <c r="H1523" i="1"/>
  <c r="G1527" i="1"/>
  <c r="H1527" i="1"/>
  <c r="G1531" i="1"/>
  <c r="H1531" i="1"/>
  <c r="G1535" i="1"/>
  <c r="H1535" i="1"/>
  <c r="G1539" i="1"/>
  <c r="H1539" i="1"/>
  <c r="G1543" i="1"/>
  <c r="H1543" i="1"/>
  <c r="G1547" i="1"/>
  <c r="H1547" i="1"/>
  <c r="G1551" i="1"/>
  <c r="H1551" i="1"/>
  <c r="G1555" i="1"/>
  <c r="H1555" i="1"/>
  <c r="G1559" i="1"/>
  <c r="H1559" i="1"/>
  <c r="G1563" i="1"/>
  <c r="H1563" i="1"/>
  <c r="G1567" i="1"/>
  <c r="H1567" i="1"/>
  <c r="G1571" i="1"/>
  <c r="H1571" i="1"/>
  <c r="G1575" i="1"/>
  <c r="H1575" i="1"/>
  <c r="G1579" i="1"/>
  <c r="H1579" i="1"/>
  <c r="F299" i="4"/>
  <c r="D298" i="4"/>
  <c r="F420" i="4"/>
  <c r="D635" i="4"/>
  <c r="D636" i="4"/>
  <c r="F528" i="4"/>
  <c r="E636" i="4"/>
  <c r="D630" i="1" s="1"/>
  <c r="D345" i="1"/>
  <c r="D414" i="1"/>
  <c r="H414" i="1" s="1"/>
  <c r="D415" i="1"/>
  <c r="G415" i="1" s="1"/>
  <c r="D522" i="1"/>
  <c r="G522" i="1" s="1"/>
  <c r="D523" i="1"/>
  <c r="H523" i="1" s="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5" i="1"/>
  <c r="G1427" i="1"/>
  <c r="G1429" i="1"/>
  <c r="G1431" i="1"/>
  <c r="G1433" i="1"/>
  <c r="G1437" i="1"/>
  <c r="J1439" i="1"/>
  <c r="H1439" i="1"/>
  <c r="G1439" i="1"/>
  <c r="J1441" i="1"/>
  <c r="H1441" i="1"/>
  <c r="G1441" i="1"/>
  <c r="I1441" i="1" s="1"/>
  <c r="J1443" i="1"/>
  <c r="H1443" i="1"/>
  <c r="G1443" i="1"/>
  <c r="H1445" i="1"/>
  <c r="J1445" i="1"/>
  <c r="G1445" i="1"/>
  <c r="J1462" i="1"/>
  <c r="J1464" i="1"/>
  <c r="J1466" i="1"/>
  <c r="J1468" i="1"/>
  <c r="J1471" i="1"/>
  <c r="J1473" i="1"/>
  <c r="G1481" i="1"/>
  <c r="H1481" i="1"/>
  <c r="G1485" i="1"/>
  <c r="H1485" i="1"/>
  <c r="G1489" i="1"/>
  <c r="H1489" i="1"/>
  <c r="G1493" i="1"/>
  <c r="H1493" i="1"/>
  <c r="G1497" i="1"/>
  <c r="H1497" i="1"/>
  <c r="G1501" i="1"/>
  <c r="G1505" i="1"/>
  <c r="H1505" i="1"/>
  <c r="G1509" i="1"/>
  <c r="H1509" i="1"/>
  <c r="G1513" i="1"/>
  <c r="H1513" i="1"/>
  <c r="G1521" i="1"/>
  <c r="H1521"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D6" i="4"/>
  <c r="E6" i="4"/>
  <c r="E298" i="4"/>
  <c r="E408" i="4" s="1"/>
  <c r="D403" i="1" s="1"/>
  <c r="F351" i="4"/>
  <c r="D350" i="4"/>
  <c r="I20" i="3"/>
  <c r="F7" i="4"/>
  <c r="F45" i="4"/>
  <c r="F51" i="4"/>
  <c r="F83" i="4"/>
  <c r="F107" i="4"/>
  <c r="F125" i="4"/>
  <c r="F153" i="4"/>
  <c r="F197" i="4"/>
  <c r="F225" i="4"/>
  <c r="F253" i="4"/>
  <c r="F300" i="4"/>
  <c r="F312" i="4"/>
  <c r="F352" i="4"/>
  <c r="F364" i="4"/>
  <c r="F416" i="4"/>
  <c r="F421" i="4"/>
  <c r="F473" i="4"/>
  <c r="F485" i="4"/>
  <c r="F529" i="4"/>
  <c r="F581" i="4"/>
  <c r="F603" i="4"/>
  <c r="D7" i="5"/>
  <c r="D69" i="5"/>
  <c r="D87" i="5"/>
  <c r="H287" i="9"/>
  <c r="E146" i="5"/>
  <c r="D1124" i="1" s="1"/>
  <c r="G1124" i="1" s="1"/>
  <c r="H289" i="9"/>
  <c r="E289" i="9" s="1"/>
  <c r="B289" i="9" s="1"/>
  <c r="E176" i="5"/>
  <c r="D42" i="8"/>
  <c r="G294" i="9" s="1"/>
  <c r="E294" i="9" s="1"/>
  <c r="H1480" i="1"/>
  <c r="F417" i="4"/>
  <c r="F88" i="5"/>
  <c r="E287" i="9"/>
  <c r="B287" i="9" s="1"/>
  <c r="F149" i="5"/>
  <c r="D190" i="5"/>
  <c r="D206" i="5"/>
  <c r="F238" i="5"/>
  <c r="F246" i="5"/>
  <c r="F5" i="6"/>
  <c r="D89" i="6"/>
  <c r="D129" i="6"/>
  <c r="G278" i="9"/>
  <c r="E278" i="9" s="1"/>
  <c r="B278" i="9" s="1"/>
  <c r="G277" i="9"/>
  <c r="E277" i="9" s="1"/>
  <c r="B277" i="9" s="1"/>
  <c r="M212" i="9"/>
  <c r="L212" i="9"/>
  <c r="G211" i="9"/>
  <c r="E211" i="9" s="1"/>
  <c r="B211" i="9" s="1"/>
  <c r="G210" i="9"/>
  <c r="E210" i="9" s="1"/>
  <c r="B210" i="9" s="1"/>
  <c r="G209" i="9"/>
  <c r="E209" i="9" s="1"/>
  <c r="B209"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F177" i="5"/>
  <c r="B215" i="9"/>
  <c r="B217" i="9"/>
  <c r="B219" i="9"/>
  <c r="B221" i="9"/>
  <c r="B223" i="9"/>
  <c r="E296" i="9" l="1"/>
  <c r="I10" i="3" s="1"/>
  <c r="G1576" i="1"/>
  <c r="H1524" i="1"/>
  <c r="G1524" i="1"/>
  <c r="C1518" i="1"/>
  <c r="I35" i="3"/>
  <c r="I1458" i="1"/>
  <c r="I28" i="3"/>
  <c r="D1435" i="1"/>
  <c r="D1214" i="1"/>
  <c r="I23" i="3"/>
  <c r="F146" i="5"/>
  <c r="H991" i="1"/>
  <c r="E151" i="4"/>
  <c r="I17" i="3" s="1"/>
  <c r="H160" i="1"/>
  <c r="F114" i="6"/>
  <c r="H27" i="3"/>
  <c r="C1408" i="1"/>
  <c r="D237" i="5"/>
  <c r="C1215" i="1"/>
  <c r="G991" i="1"/>
  <c r="C990" i="1"/>
  <c r="H990" i="1" s="1"/>
  <c r="G378" i="1"/>
  <c r="G358" i="1"/>
  <c r="F644" i="4"/>
  <c r="C638" i="1"/>
  <c r="F196" i="4"/>
  <c r="C192" i="1"/>
  <c r="F163" i="4"/>
  <c r="C159" i="1"/>
  <c r="H20" i="9"/>
  <c r="F152" i="4"/>
  <c r="G20" i="9"/>
  <c r="E20" i="9" s="1"/>
  <c r="F133" i="4"/>
  <c r="C129" i="1"/>
  <c r="G46" i="1"/>
  <c r="E164" i="9"/>
  <c r="B164" i="9" s="1"/>
  <c r="F129" i="6"/>
  <c r="C1423" i="1"/>
  <c r="G292" i="9"/>
  <c r="E292" i="9" s="1"/>
  <c r="B292" i="9" s="1"/>
  <c r="F206" i="5"/>
  <c r="C1183" i="1"/>
  <c r="D176" i="5"/>
  <c r="B294" i="9"/>
  <c r="D68" i="5"/>
  <c r="F69" i="5"/>
  <c r="C1047" i="1"/>
  <c r="F6" i="4"/>
  <c r="H16" i="3"/>
  <c r="D412" i="4"/>
  <c r="C2" i="1"/>
  <c r="E68" i="5"/>
  <c r="F635" i="4"/>
  <c r="C629" i="1"/>
  <c r="G523" i="1"/>
  <c r="G414" i="1"/>
  <c r="H522" i="1"/>
  <c r="H415" i="1"/>
  <c r="B191" i="9"/>
  <c r="F212" i="9"/>
  <c r="B212" i="9" s="1"/>
  <c r="D141" i="6"/>
  <c r="F89" i="6"/>
  <c r="C1383" i="1"/>
  <c r="G291" i="9"/>
  <c r="E291" i="9" s="1"/>
  <c r="B291" i="9" s="1"/>
  <c r="F190" i="5"/>
  <c r="C1167" i="1"/>
  <c r="K1432" i="9"/>
  <c r="G295" i="9"/>
  <c r="E295" i="9" s="1"/>
  <c r="B295" i="9" s="1"/>
  <c r="I34" i="3"/>
  <c r="C1517" i="1"/>
  <c r="E175" i="5"/>
  <c r="D1152" i="1" s="1"/>
  <c r="I22" i="3"/>
  <c r="D1153" i="1"/>
  <c r="F87" i="5"/>
  <c r="C1065" i="1"/>
  <c r="D6" i="5"/>
  <c r="H20" i="3"/>
  <c r="F7" i="5"/>
  <c r="C985" i="1"/>
  <c r="D408" i="4"/>
  <c r="F350" i="4"/>
  <c r="C345" i="1"/>
  <c r="E407" i="4"/>
  <c r="D402" i="1" s="1"/>
  <c r="D293" i="1"/>
  <c r="E412" i="4"/>
  <c r="I16" i="3"/>
  <c r="D2" i="1"/>
  <c r="I1443" i="1"/>
  <c r="I1439" i="1"/>
  <c r="H1124" i="1"/>
  <c r="F636" i="4"/>
  <c r="C630" i="1"/>
  <c r="D407" i="4"/>
  <c r="F298" i="4"/>
  <c r="C293" i="1"/>
  <c r="H17" i="3"/>
  <c r="D289" i="4"/>
  <c r="C147" i="1"/>
  <c r="I1442" i="1"/>
  <c r="H1518" i="1" l="1"/>
  <c r="G1518" i="1"/>
  <c r="E289" i="4"/>
  <c r="E290" i="4" s="1"/>
  <c r="D286" i="1" s="1"/>
  <c r="D147" i="1"/>
  <c r="G147" i="1" s="1"/>
  <c r="F151" i="4"/>
  <c r="H1408" i="1"/>
  <c r="G1408" i="1"/>
  <c r="H1215" i="1"/>
  <c r="G1215" i="1"/>
  <c r="F237" i="5"/>
  <c r="H23" i="3"/>
  <c r="C1214" i="1"/>
  <c r="G990" i="1"/>
  <c r="H638" i="1"/>
  <c r="G638" i="1"/>
  <c r="H192" i="1"/>
  <c r="G192" i="1"/>
  <c r="G159" i="1"/>
  <c r="H159" i="1"/>
  <c r="E19" i="9"/>
  <c r="B20" i="9"/>
  <c r="H129" i="1"/>
  <c r="G129" i="1"/>
  <c r="D413" i="4"/>
  <c r="D414" i="4" s="1"/>
  <c r="D291" i="4"/>
  <c r="C285" i="1"/>
  <c r="F408" i="4"/>
  <c r="C403" i="1"/>
  <c r="C984" i="1"/>
  <c r="H1167" i="1"/>
  <c r="G1167" i="1"/>
  <c r="F141" i="6"/>
  <c r="H28" i="3"/>
  <c r="C1435" i="1"/>
  <c r="H9" i="3" s="1"/>
  <c r="H1047" i="1"/>
  <c r="G1047" i="1"/>
  <c r="F68" i="5"/>
  <c r="H21" i="3"/>
  <c r="C1046" i="1"/>
  <c r="H1183" i="1"/>
  <c r="G1183" i="1"/>
  <c r="H293" i="1"/>
  <c r="G293" i="1"/>
  <c r="F407" i="4"/>
  <c r="C402" i="1"/>
  <c r="H345" i="1"/>
  <c r="G345" i="1"/>
  <c r="G1517" i="1"/>
  <c r="H1517" i="1"/>
  <c r="H11" i="3"/>
  <c r="H1383" i="1"/>
  <c r="G1383" i="1"/>
  <c r="H2" i="1"/>
  <c r="G2" i="1"/>
  <c r="D290" i="4"/>
  <c r="H630" i="1"/>
  <c r="G630" i="1"/>
  <c r="E639" i="4"/>
  <c r="D407" i="1"/>
  <c r="H985" i="1"/>
  <c r="G985" i="1"/>
  <c r="H1065" i="1"/>
  <c r="G1065" i="1"/>
  <c r="G299" i="9"/>
  <c r="E299" i="9" s="1"/>
  <c r="H629" i="1"/>
  <c r="G629" i="1"/>
  <c r="I21" i="3"/>
  <c r="D1046" i="1"/>
  <c r="E6" i="5"/>
  <c r="F6" i="5" s="1"/>
  <c r="D639" i="4"/>
  <c r="F412" i="4"/>
  <c r="C407" i="1"/>
  <c r="E293" i="9"/>
  <c r="D175" i="5"/>
  <c r="F176" i="5"/>
  <c r="H22" i="3"/>
  <c r="C1153" i="1"/>
  <c r="H1423" i="1"/>
  <c r="G1423" i="1"/>
  <c r="D285" i="1" l="1"/>
  <c r="H285" i="1" s="1"/>
  <c r="E413" i="4"/>
  <c r="E414" i="4" s="1"/>
  <c r="D409" i="1" s="1"/>
  <c r="E291" i="4"/>
  <c r="D287" i="1" s="1"/>
  <c r="F289" i="4"/>
  <c r="H147" i="1"/>
  <c r="H1214" i="1"/>
  <c r="G1214" i="1"/>
  <c r="F175" i="5"/>
  <c r="C1152" i="1"/>
  <c r="F639" i="4"/>
  <c r="C633" i="1"/>
  <c r="K3" i="9"/>
  <c r="H402" i="1"/>
  <c r="G402" i="1"/>
  <c r="H1046" i="1"/>
  <c r="G1046" i="1"/>
  <c r="G276" i="9"/>
  <c r="H403" i="1"/>
  <c r="G403" i="1"/>
  <c r="G285" i="1"/>
  <c r="F291" i="4"/>
  <c r="C287" i="1"/>
  <c r="B299" i="9"/>
  <c r="E298" i="9"/>
  <c r="I9" i="3" s="1"/>
  <c r="F290" i="4"/>
  <c r="C286" i="1"/>
  <c r="H1153" i="1"/>
  <c r="G1153" i="1"/>
  <c r="E640" i="4"/>
  <c r="E641" i="4" s="1"/>
  <c r="D408" i="1"/>
  <c r="H407" i="1"/>
  <c r="G407" i="1"/>
  <c r="C409" i="1"/>
  <c r="H276" i="9"/>
  <c r="D984" i="1"/>
  <c r="D633" i="1"/>
  <c r="N3" i="9"/>
  <c r="I11" i="3"/>
  <c r="H1435" i="1"/>
  <c r="G1435" i="1"/>
  <c r="G282" i="9"/>
  <c r="E282" i="9" s="1"/>
  <c r="B282" i="9" s="1"/>
  <c r="D640" i="4"/>
  <c r="D641" i="4" s="1"/>
  <c r="D415" i="4"/>
  <c r="C408" i="1"/>
  <c r="F413" i="4" l="1"/>
  <c r="F414" i="4"/>
  <c r="E415" i="4"/>
  <c r="D410" i="1" s="1"/>
  <c r="H8" i="3"/>
  <c r="M3" i="9" s="1"/>
  <c r="F641" i="4"/>
  <c r="C635" i="1"/>
  <c r="D635" i="1"/>
  <c r="H286" i="1"/>
  <c r="G286" i="1"/>
  <c r="H287" i="1"/>
  <c r="G287" i="1"/>
  <c r="E276" i="9"/>
  <c r="H984" i="1"/>
  <c r="H633" i="1"/>
  <c r="G633" i="1"/>
  <c r="H408" i="1"/>
  <c r="G408" i="1"/>
  <c r="F415" i="4"/>
  <c r="C410" i="1"/>
  <c r="D642" i="4"/>
  <c r="F640" i="4"/>
  <c r="C634" i="1"/>
  <c r="H409" i="1"/>
  <c r="G409" i="1"/>
  <c r="E642" i="4"/>
  <c r="E645" i="4" s="1"/>
  <c r="D634" i="1"/>
  <c r="G984" i="1"/>
  <c r="H1152" i="1"/>
  <c r="G1152" i="1"/>
  <c r="H634" i="1" l="1"/>
  <c r="G634" i="1"/>
  <c r="D646" i="4"/>
  <c r="F642" i="4"/>
  <c r="C636" i="1"/>
  <c r="B276" i="9"/>
  <c r="E275" i="9"/>
  <c r="I8" i="3" s="1"/>
  <c r="I18" i="3"/>
  <c r="D639" i="1"/>
  <c r="E646" i="4"/>
  <c r="D636" i="1"/>
  <c r="H410" i="1"/>
  <c r="G410" i="1"/>
  <c r="H635" i="1"/>
  <c r="G635" i="1"/>
  <c r="D645" i="4"/>
  <c r="H18" i="3" l="1"/>
  <c r="F645" i="4"/>
  <c r="C639" i="1"/>
  <c r="I19" i="3"/>
  <c r="D640" i="1"/>
  <c r="H636" i="1"/>
  <c r="G636" i="1"/>
  <c r="F646" i="4"/>
  <c r="H19" i="3"/>
  <c r="C640" i="1"/>
  <c r="H7" i="3" l="1"/>
  <c r="J3" i="9" s="1"/>
  <c r="H640" i="1"/>
  <c r="G640" i="1"/>
  <c r="H639" i="1"/>
  <c r="G639" i="1"/>
  <c r="I7" i="3" l="1"/>
  <c r="M272" i="9"/>
  <c r="L272" i="9"/>
  <c r="H18" i="9"/>
  <c r="G18" i="9"/>
  <c r="J5" i="9"/>
  <c r="K6" i="9"/>
  <c r="I8" i="9"/>
  <c r="J9" i="9"/>
  <c r="K10" i="9"/>
  <c r="I12" i="9"/>
  <c r="J13" i="9"/>
  <c r="M15" i="9"/>
  <c r="L16" i="9"/>
  <c r="I17" i="9"/>
  <c r="K5" i="9"/>
  <c r="I7" i="9"/>
  <c r="J8" i="9"/>
  <c r="K9" i="9"/>
  <c r="I11" i="9"/>
  <c r="J12" i="9"/>
  <c r="K13" i="9"/>
  <c r="L15" i="9"/>
  <c r="M16" i="9"/>
  <c r="G16" i="9"/>
  <c r="I5" i="9"/>
  <c r="K7" i="9"/>
  <c r="J10" i="9"/>
  <c r="K11" i="9"/>
  <c r="G15" i="9"/>
  <c r="H17" i="9"/>
  <c r="J17" i="9"/>
  <c r="I6" i="9"/>
  <c r="J7" i="9"/>
  <c r="K8" i="9"/>
  <c r="J11" i="9"/>
  <c r="K12" i="9"/>
  <c r="H15" i="9"/>
  <c r="G17" i="9"/>
  <c r="J6" i="9"/>
  <c r="I9" i="9"/>
  <c r="I13" i="9"/>
  <c r="H16" i="9"/>
  <c r="E10" i="9" l="1"/>
  <c r="B10" i="9" s="1"/>
  <c r="E9" i="9"/>
  <c r="B9" i="9" s="1"/>
  <c r="F15" i="9"/>
  <c r="E13" i="9"/>
  <c r="B13" i="9" s="1"/>
  <c r="E5" i="9"/>
  <c r="B5" i="9" s="1"/>
  <c r="E17" i="9"/>
  <c r="B17" i="9" s="1"/>
  <c r="E18" i="9"/>
  <c r="B18" i="9" s="1"/>
  <c r="F272" i="9"/>
  <c r="B272" i="9" s="1"/>
  <c r="E6" i="9"/>
  <c r="B6" i="9" s="1"/>
  <c r="E16" i="9"/>
  <c r="E7" i="9"/>
  <c r="B7" i="9" s="1"/>
  <c r="E12" i="9"/>
  <c r="B12" i="9" s="1"/>
  <c r="E15" i="9"/>
  <c r="E11" i="9"/>
  <c r="B11" i="9" s="1"/>
  <c r="F16" i="9"/>
  <c r="F14" i="9" s="1"/>
  <c r="E8" i="9"/>
  <c r="B8" i="9" s="1"/>
  <c r="F19" i="9" l="1"/>
  <c r="F3" i="9" s="1"/>
  <c r="E4" i="9"/>
  <c r="B15" i="9"/>
  <c r="E14" i="9"/>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<sst xmlns="http://schemas.openxmlformats.org/spreadsheetml/2006/main" count="4313" uniqueCount="3393">
  <si>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</si>
  <si>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</si>
  <si>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</si>
  <si>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</si>
  <si>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</si>
  <si>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</si>
  <si>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</si>
  <si>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</si>
  <si>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</si>
  <si>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</si>
  <si>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</si>
  <si>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</si>
  <si>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</si>
  <si>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</si>
  <si>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</si>
  <si>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</si>
  <si>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</si>
  <si>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</si>
  <si>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</si>
  <si>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</si>
  <si>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</si>
  <si>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</si>
  <si>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</si>
  <si>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</si>
  <si>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</si>
  <si>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</si>
  <si>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</si>
  <si>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</si>
  <si>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</si>
  <si>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</si>
  <si>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</si>
  <si>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ANTE KOVAČIĆA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</si>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</sst>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7874580</v>
      </c>
      <c r="D2" s="6">
        <f>'PR-RAS'!E6</f>
        <v>8386503.75</v>
      </c>
      <c r="E2" s="6">
        <v>0</v>
      </c>
      <c r="F2" s="6">
        <v>0</v>
      </c>
      <c r="G2" s="7">
        <f t="shared" ref="G2:G264" si="0">(B2/1000)*(C2*1+D2*2)</f>
        <v>24647.587500000001</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6858474</v>
      </c>
      <c r="D46" s="1">
        <f>'PR-RAS'!E50</f>
        <v>7270812.7200000007</v>
      </c>
      <c r="E46" s="1">
        <v>0</v>
      </c>
      <c r="F46" s="1">
        <v>0</v>
      </c>
      <c r="G46" s="2">
        <f t="shared" si="0"/>
        <v>963004.47479999997</v>
      </c>
      <c r="H46" s="2">
        <f t="shared" si="1"/>
        <v>0.27999999932944775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65847</v>
      </c>
      <c r="D55" s="1">
        <f>'PR-RAS'!E59</f>
        <v>129583.98</v>
      </c>
      <c r="E55" s="1">
        <v>0</v>
      </c>
      <c r="F55" s="1">
        <v>0</v>
      </c>
      <c r="G55" s="2">
        <f t="shared" si="0"/>
        <v>17550.807839999998</v>
      </c>
      <c r="H55" s="2">
        <f t="shared" si="1"/>
        <v>2.0000000004074536E-2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65847</v>
      </c>
      <c r="D56" s="1">
        <f>'PR-RAS'!E60</f>
        <v>129583.98</v>
      </c>
      <c r="E56" s="1">
        <v>0</v>
      </c>
      <c r="F56" s="1">
        <v>0</v>
      </c>
      <c r="G56" s="2">
        <f t="shared" si="0"/>
        <v>17875.822799999998</v>
      </c>
      <c r="H56" s="2">
        <f t="shared" si="1"/>
        <v>2.0000000004074536E-2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6776286</v>
      </c>
      <c r="D64" s="1">
        <f>'PR-RAS'!E68</f>
        <v>7096727.6500000004</v>
      </c>
      <c r="E64" s="1">
        <v>0</v>
      </c>
      <c r="F64" s="1">
        <v>0</v>
      </c>
      <c r="G64" s="2">
        <f t="shared" si="0"/>
        <v>1321093.7019</v>
      </c>
      <c r="H64" s="2">
        <f t="shared" si="1"/>
        <v>0.34999999962747097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6776286</v>
      </c>
      <c r="D65" s="1">
        <f>'PR-RAS'!E69</f>
        <v>7096727.6500000004</v>
      </c>
      <c r="E65" s="1">
        <v>0</v>
      </c>
      <c r="F65" s="1">
        <v>0</v>
      </c>
      <c r="G65" s="2">
        <f t="shared" si="0"/>
        <v>1342063.4432000001</v>
      </c>
      <c r="H65" s="2">
        <f t="shared" si="1"/>
        <v>0.34999999962747097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16341</v>
      </c>
      <c r="D70" s="1">
        <f>'PR-RAS'!E74</f>
        <v>44501.09</v>
      </c>
      <c r="E70" s="1">
        <v>0</v>
      </c>
      <c r="F70" s="1">
        <v>0</v>
      </c>
      <c r="G70" s="2">
        <f t="shared" si="0"/>
        <v>7268.6794200000004</v>
      </c>
      <c r="H70" s="2">
        <f t="shared" si="1"/>
        <v>8.999999999650754E-2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16341</v>
      </c>
      <c r="D71" s="1">
        <f>'PR-RAS'!E75</f>
        <v>44501.09</v>
      </c>
      <c r="E71" s="1">
        <v>0</v>
      </c>
      <c r="F71" s="1">
        <v>0</v>
      </c>
      <c r="G71" s="2">
        <f t="shared" si="0"/>
        <v>7374.0226000000002</v>
      </c>
      <c r="H71" s="2">
        <f t="shared" si="1"/>
        <v>8.999999999650754E-2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313868</v>
      </c>
      <c r="D102" s="1">
        <f>'PR-RAS'!E106</f>
        <v>488179.68</v>
      </c>
      <c r="E102" s="1">
        <v>0</v>
      </c>
      <c r="F102" s="1">
        <v>0</v>
      </c>
      <c r="G102" s="2">
        <f t="shared" si="0"/>
        <v>130312.96335999999</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313868</v>
      </c>
      <c r="D108" s="1">
        <f>'PR-RAS'!E112</f>
        <v>488179.68</v>
      </c>
      <c r="E108" s="1">
        <v>0</v>
      </c>
      <c r="F108" s="1">
        <v>0</v>
      </c>
      <c r="G108" s="2">
        <f t="shared" si="0"/>
        <v>138054.32751999999</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313868</v>
      </c>
      <c r="D113" s="1">
        <f>'PR-RAS'!E117</f>
        <v>488179.68</v>
      </c>
      <c r="E113" s="1">
        <v>0</v>
      </c>
      <c r="F113" s="1">
        <v>0</v>
      </c>
      <c r="G113" s="2">
        <f t="shared" si="0"/>
        <v>144505.46432</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1400</v>
      </c>
      <c r="D120" s="1">
        <f>'PR-RAS'!E124</f>
        <v>5819.42</v>
      </c>
      <c r="E120" s="1">
        <v>0</v>
      </c>
      <c r="F120" s="1">
        <v>0</v>
      </c>
      <c r="G120" s="2">
        <f t="shared" si="0"/>
        <v>1551.6219599999999</v>
      </c>
      <c r="H120" s="2">
        <f t="shared" si="1"/>
        <v>0.42000000000007276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1400</v>
      </c>
      <c r="D121" s="1">
        <f>'PR-RAS'!E125</f>
        <v>2419.42</v>
      </c>
      <c r="E121" s="1">
        <v>0</v>
      </c>
      <c r="F121" s="1">
        <v>0</v>
      </c>
      <c r="G121" s="2">
        <f t="shared" si="0"/>
        <v>748.66079999999999</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1400</v>
      </c>
      <c r="D123" s="1">
        <f>'PR-RAS'!E127</f>
        <v>2419.42</v>
      </c>
      <c r="E123" s="1">
        <v>0</v>
      </c>
      <c r="F123" s="1">
        <v>0</v>
      </c>
      <c r="G123" s="2">
        <f t="shared" si="0"/>
        <v>761.13847999999996</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3400</v>
      </c>
      <c r="E124" s="1">
        <v>0</v>
      </c>
      <c r="F124" s="1">
        <v>0</v>
      </c>
      <c r="G124" s="2">
        <f t="shared" si="0"/>
        <v>836.4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3400</v>
      </c>
      <c r="E125" s="1">
        <v>0</v>
      </c>
      <c r="F125" s="1">
        <v>0</v>
      </c>
      <c r="G125" s="2">
        <f t="shared" si="0"/>
        <v>843.2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700838</v>
      </c>
      <c r="D129" s="1">
        <f>'PR-RAS'!E133</f>
        <v>621691.93000000005</v>
      </c>
      <c r="E129" s="1">
        <v>0</v>
      </c>
      <c r="F129" s="1">
        <v>0</v>
      </c>
      <c r="G129" s="2">
        <f t="shared" si="0"/>
        <v>248860.39808000001</v>
      </c>
      <c r="H129" s="2">
        <f t="shared" si="1"/>
        <v>6.9999999948777258E-2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700838</v>
      </c>
      <c r="D130" s="1">
        <f>'PR-RAS'!E134</f>
        <v>621691.93000000005</v>
      </c>
      <c r="E130" s="1">
        <v>0</v>
      </c>
      <c r="F130" s="1">
        <v>0</v>
      </c>
      <c r="G130" s="2">
        <f t="shared" si="0"/>
        <v>250804.61994000003</v>
      </c>
      <c r="H130" s="2">
        <f t="shared" si="1"/>
        <v>6.9999999948777258E-2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700838</v>
      </c>
      <c r="D131" s="1">
        <f>'PR-RAS'!E135</f>
        <v>621691.93000000005</v>
      </c>
      <c r="E131" s="1">
        <v>0</v>
      </c>
      <c r="F131" s="1">
        <v>0</v>
      </c>
      <c r="G131" s="2">
        <f t="shared" si="0"/>
        <v>252748.84180000002</v>
      </c>
      <c r="H131" s="2">
        <f t="shared" si="1"/>
        <v>6.9999999948777258E-2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7644078</v>
      </c>
      <c r="D147" s="1">
        <f>'PR-RAS'!E151</f>
        <v>8313167.9100000011</v>
      </c>
      <c r="E147" s="1">
        <v>0</v>
      </c>
      <c r="F147" s="1">
        <v>0</v>
      </c>
      <c r="G147" s="2">
        <f t="shared" si="0"/>
        <v>3543480.4177199998</v>
      </c>
      <c r="H147" s="2">
        <f t="shared" si="1"/>
        <v>8.9999998919665813E-2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6565047</v>
      </c>
      <c r="D148" s="1">
        <f>'PR-RAS'!E152</f>
        <v>6935260.1700000009</v>
      </c>
      <c r="E148" s="1">
        <v>0</v>
      </c>
      <c r="F148" s="1">
        <v>0</v>
      </c>
      <c r="G148" s="2">
        <f t="shared" si="0"/>
        <v>3004028.3989800005</v>
      </c>
      <c r="H148" s="2">
        <f t="shared" si="1"/>
        <v>0.17000000085681677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5495262</v>
      </c>
      <c r="D149" s="1">
        <f>'PR-RAS'!E153</f>
        <v>5714768.7700000005</v>
      </c>
      <c r="E149" s="1">
        <v>0</v>
      </c>
      <c r="F149" s="1">
        <v>0</v>
      </c>
      <c r="G149" s="2">
        <f t="shared" si="0"/>
        <v>2504870.3319199998</v>
      </c>
      <c r="H149" s="2">
        <f t="shared" si="1"/>
        <v>0.22999999951571226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5474960</v>
      </c>
      <c r="D150" s="1">
        <f>'PR-RAS'!E154</f>
        <v>5694628.4900000002</v>
      </c>
      <c r="E150" s="1">
        <v>0</v>
      </c>
      <c r="F150" s="1">
        <v>0</v>
      </c>
      <c r="G150" s="2">
        <f t="shared" si="0"/>
        <v>2512768.3300199998</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20302</v>
      </c>
      <c r="D153" s="1">
        <f>'PR-RAS'!E157</f>
        <v>20140.28</v>
      </c>
      <c r="E153" s="1">
        <v>0</v>
      </c>
      <c r="F153" s="1">
        <v>0</v>
      </c>
      <c r="G153" s="2">
        <f t="shared" si="0"/>
        <v>9208.5491199999997</v>
      </c>
      <c r="H153" s="2">
        <f t="shared" si="1"/>
        <v>0.27999999999883585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193812</v>
      </c>
      <c r="D154" s="1">
        <f>'PR-RAS'!E158</f>
        <v>273222.28000000003</v>
      </c>
      <c r="E154" s="1">
        <v>0</v>
      </c>
      <c r="F154" s="1">
        <v>0</v>
      </c>
      <c r="G154" s="2">
        <f t="shared" si="0"/>
        <v>113259.25368000001</v>
      </c>
      <c r="H154" s="2">
        <f t="shared" si="1"/>
        <v>0.28000000002793968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875973</v>
      </c>
      <c r="D155" s="1">
        <f>'PR-RAS'!E159</f>
        <v>947269.12</v>
      </c>
      <c r="E155" s="1">
        <v>0</v>
      </c>
      <c r="F155" s="1">
        <v>0</v>
      </c>
      <c r="G155" s="2">
        <f t="shared" si="0"/>
        <v>426658.73096000002</v>
      </c>
      <c r="H155" s="2">
        <f t="shared" si="1"/>
        <v>0.11999999999534339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855648</v>
      </c>
      <c r="D157" s="1">
        <f>'PR-RAS'!E161</f>
        <v>924944.12</v>
      </c>
      <c r="E157" s="1">
        <v>0</v>
      </c>
      <c r="F157" s="1">
        <v>0</v>
      </c>
      <c r="G157" s="2">
        <f t="shared" si="0"/>
        <v>422063.65344000002</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20325</v>
      </c>
      <c r="D158" s="1">
        <f>'PR-RAS'!E162</f>
        <v>22325</v>
      </c>
      <c r="E158" s="1">
        <v>0</v>
      </c>
      <c r="F158" s="1">
        <v>0</v>
      </c>
      <c r="G158" s="2">
        <f t="shared" si="0"/>
        <v>10201.075000000001</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1072491</v>
      </c>
      <c r="D159" s="1">
        <f>'PR-RAS'!E163</f>
        <v>1369256.76</v>
      </c>
      <c r="E159" s="1">
        <v>0</v>
      </c>
      <c r="F159" s="1">
        <v>0</v>
      </c>
      <c r="G159" s="2">
        <f t="shared" si="0"/>
        <v>602138.71415999997</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241406</v>
      </c>
      <c r="D160" s="1">
        <f>'PR-RAS'!E164</f>
        <v>445210.62</v>
      </c>
      <c r="E160" s="1">
        <v>0</v>
      </c>
      <c r="F160" s="1">
        <v>0</v>
      </c>
      <c r="G160" s="2">
        <f t="shared" si="0"/>
        <v>179960.53116000001</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6806</v>
      </c>
      <c r="D161" s="1">
        <f>'PR-RAS'!E165</f>
        <v>45993.3</v>
      </c>
      <c r="E161" s="1">
        <v>0</v>
      </c>
      <c r="F161" s="1">
        <v>0</v>
      </c>
      <c r="G161" s="2">
        <f t="shared" si="0"/>
        <v>15806.816000000001</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231520</v>
      </c>
      <c r="D162" s="1">
        <f>'PR-RAS'!E166</f>
        <v>305323.69</v>
      </c>
      <c r="E162" s="1">
        <v>0</v>
      </c>
      <c r="F162" s="1">
        <v>0</v>
      </c>
      <c r="G162" s="2">
        <f t="shared" si="0"/>
        <v>135588.94818000001</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3080</v>
      </c>
      <c r="D163" s="1">
        <f>'PR-RAS'!E167</f>
        <v>93893.63</v>
      </c>
      <c r="E163" s="1">
        <v>0</v>
      </c>
      <c r="F163" s="1">
        <v>0</v>
      </c>
      <c r="G163" s="2">
        <f t="shared" si="0"/>
        <v>30920.496120000003</v>
      </c>
      <c r="H163" s="2">
        <f t="shared" si="1"/>
        <v>0.36999999999534339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545140</v>
      </c>
      <c r="D165" s="1">
        <f>'PR-RAS'!E169</f>
        <v>562060.97</v>
      </c>
      <c r="E165" s="1">
        <v>0</v>
      </c>
      <c r="F165" s="1">
        <v>0</v>
      </c>
      <c r="G165" s="2">
        <f t="shared" si="0"/>
        <v>273758.95815999998</v>
      </c>
      <c r="H165" s="2">
        <f t="shared" si="1"/>
        <v>3.0000000027939677E-2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138550</v>
      </c>
      <c r="D166" s="1">
        <f>'PR-RAS'!E170</f>
        <v>126421.35</v>
      </c>
      <c r="E166" s="1">
        <v>0</v>
      </c>
      <c r="F166" s="1">
        <v>0</v>
      </c>
      <c r="G166" s="2">
        <f t="shared" si="0"/>
        <v>64579.795500000007</v>
      </c>
      <c r="H166" s="2">
        <f t="shared" si="1"/>
        <v>0.35000000000582077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246978</v>
      </c>
      <c r="D167" s="1">
        <f>'PR-RAS'!E171</f>
        <v>304324.90999999997</v>
      </c>
      <c r="E167" s="1">
        <v>0</v>
      </c>
      <c r="F167" s="1">
        <v>0</v>
      </c>
      <c r="G167" s="2">
        <f t="shared" si="0"/>
        <v>142034.21812000001</v>
      </c>
      <c r="H167" s="2">
        <f t="shared" si="1"/>
        <v>9.0000000025611371E-2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143584</v>
      </c>
      <c r="D168" s="1">
        <f>'PR-RAS'!E172</f>
        <v>126704.35</v>
      </c>
      <c r="E168" s="1">
        <v>0</v>
      </c>
      <c r="F168" s="1">
        <v>0</v>
      </c>
      <c r="G168" s="2">
        <f t="shared" si="0"/>
        <v>66297.780900000012</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1389</v>
      </c>
      <c r="D169" s="1">
        <f>'PR-RAS'!E173</f>
        <v>0</v>
      </c>
      <c r="E169" s="1">
        <v>0</v>
      </c>
      <c r="F169" s="1">
        <v>0</v>
      </c>
      <c r="G169" s="2">
        <f t="shared" si="0"/>
        <v>233.352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13168</v>
      </c>
      <c r="D170" s="1">
        <f>'PR-RAS'!E174</f>
        <v>4610.3599999999997</v>
      </c>
      <c r="E170" s="1">
        <v>0</v>
      </c>
      <c r="F170" s="1">
        <v>0</v>
      </c>
      <c r="G170" s="2">
        <f t="shared" si="0"/>
        <v>3783.6936800000003</v>
      </c>
      <c r="H170" s="2">
        <f t="shared" si="1"/>
        <v>0.35999999999967258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1471</v>
      </c>
      <c r="D172" s="1">
        <f>'PR-RAS'!E176</f>
        <v>0</v>
      </c>
      <c r="E172" s="1">
        <v>0</v>
      </c>
      <c r="F172" s="1">
        <v>0</v>
      </c>
      <c r="G172" s="2">
        <f t="shared" si="0"/>
        <v>251.54100000000003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242443</v>
      </c>
      <c r="D173" s="1">
        <f>'PR-RAS'!E177</f>
        <v>301648.44999999995</v>
      </c>
      <c r="E173" s="1">
        <v>0</v>
      </c>
      <c r="F173" s="1">
        <v>0</v>
      </c>
      <c r="G173" s="2">
        <f t="shared" si="0"/>
        <v>145467.26279999997</v>
      </c>
      <c r="H173" s="2">
        <f t="shared" si="1"/>
        <v>0.44999999995343387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42104</v>
      </c>
      <c r="D174" s="1">
        <f>'PR-RAS'!E178</f>
        <v>101767.11</v>
      </c>
      <c r="E174" s="1">
        <v>0</v>
      </c>
      <c r="F174" s="1">
        <v>0</v>
      </c>
      <c r="G174" s="2">
        <f t="shared" si="0"/>
        <v>42495.412059999995</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76868</v>
      </c>
      <c r="D175" s="1">
        <f>'PR-RAS'!E179</f>
        <v>58837.26</v>
      </c>
      <c r="E175" s="1">
        <v>0</v>
      </c>
      <c r="F175" s="1">
        <v>0</v>
      </c>
      <c r="G175" s="2">
        <f t="shared" si="0"/>
        <v>33850.398480000003</v>
      </c>
      <c r="H175" s="2">
        <f t="shared" si="1"/>
        <v>0.26000000000203727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5514</v>
      </c>
      <c r="E176" s="1">
        <v>0</v>
      </c>
      <c r="F176" s="1">
        <v>0</v>
      </c>
      <c r="G176" s="2">
        <f t="shared" si="0"/>
        <v>2097.9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60724</v>
      </c>
      <c r="D177" s="1">
        <f>'PR-RAS'!E181</f>
        <v>69012.740000000005</v>
      </c>
      <c r="E177" s="1">
        <v>0</v>
      </c>
      <c r="F177" s="1">
        <v>0</v>
      </c>
      <c r="G177" s="2">
        <f t="shared" si="0"/>
        <v>34979.908479999998</v>
      </c>
      <c r="H177" s="2">
        <f t="shared" si="1"/>
        <v>0.25999999999476131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7010</v>
      </c>
      <c r="D179" s="1">
        <f>'PR-RAS'!E183</f>
        <v>17520.009999999998</v>
      </c>
      <c r="E179" s="1">
        <v>0</v>
      </c>
      <c r="F179" s="1">
        <v>0</v>
      </c>
      <c r="G179" s="2">
        <f t="shared" si="0"/>
        <v>7484.9035599999988</v>
      </c>
      <c r="H179" s="2">
        <f t="shared" si="1"/>
        <v>9.9999999983992893E-3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2858</v>
      </c>
      <c r="D180" s="1">
        <f>'PR-RAS'!E184</f>
        <v>3517.5</v>
      </c>
      <c r="E180" s="1">
        <v>0</v>
      </c>
      <c r="F180" s="1">
        <v>0</v>
      </c>
      <c r="G180" s="2">
        <f t="shared" si="0"/>
        <v>1770.847</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23637</v>
      </c>
      <c r="D181" s="1">
        <f>'PR-RAS'!E185</f>
        <v>21544.91</v>
      </c>
      <c r="E181" s="1">
        <v>0</v>
      </c>
      <c r="F181" s="1">
        <v>0</v>
      </c>
      <c r="G181" s="2">
        <f t="shared" si="0"/>
        <v>12010.827600000001</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28282</v>
      </c>
      <c r="D182" s="1">
        <f>'PR-RAS'!E186</f>
        <v>23934.92</v>
      </c>
      <c r="E182" s="1">
        <v>0</v>
      </c>
      <c r="F182" s="1">
        <v>0</v>
      </c>
      <c r="G182" s="2">
        <f t="shared" si="0"/>
        <v>13783.483039999999</v>
      </c>
      <c r="H182" s="2">
        <f t="shared" si="1"/>
        <v>8.000000000174623E-2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43502</v>
      </c>
      <c r="D184" s="1">
        <f>'PR-RAS'!E188</f>
        <v>60336.72</v>
      </c>
      <c r="E184" s="1">
        <v>0</v>
      </c>
      <c r="F184" s="1">
        <v>0</v>
      </c>
      <c r="G184" s="2">
        <f t="shared" si="0"/>
        <v>30044.105520000001</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31745</v>
      </c>
      <c r="D186" s="1">
        <f>'PR-RAS'!E190</f>
        <v>32430.51</v>
      </c>
      <c r="E186" s="1">
        <v>0</v>
      </c>
      <c r="F186" s="1">
        <v>0</v>
      </c>
      <c r="G186" s="2">
        <f t="shared" si="0"/>
        <v>17872.113699999998</v>
      </c>
      <c r="H186" s="2">
        <f t="shared" si="1"/>
        <v>0.49000000000160071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1394</v>
      </c>
      <c r="D188" s="1">
        <f>'PR-RAS'!E192</f>
        <v>1484.38</v>
      </c>
      <c r="E188" s="1">
        <v>0</v>
      </c>
      <c r="F188" s="1">
        <v>0</v>
      </c>
      <c r="G188" s="2">
        <f t="shared" si="0"/>
        <v>815.83612000000005</v>
      </c>
      <c r="H188" s="2">
        <f t="shared" si="1"/>
        <v>0.38000000000010914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v>
      </c>
      <c r="D189" s="1">
        <f>'PR-RAS'!E193</f>
        <v>0</v>
      </c>
      <c r="E189" s="1">
        <v>0</v>
      </c>
      <c r="F189" s="1">
        <v>0</v>
      </c>
      <c r="G189" s="2">
        <f t="shared" si="0"/>
        <v>47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10113</v>
      </c>
      <c r="D191" s="1">
        <f>'PR-RAS'!E195</f>
        <v>26421.83</v>
      </c>
      <c r="E191" s="1">
        <v>0</v>
      </c>
      <c r="F191" s="1">
        <v>0</v>
      </c>
      <c r="G191" s="2">
        <f t="shared" si="0"/>
        <v>11961.7654</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6540</v>
      </c>
      <c r="D192" s="1">
        <f>'PR-RAS'!E196</f>
        <v>8650.98</v>
      </c>
      <c r="E192" s="1">
        <v>0</v>
      </c>
      <c r="F192" s="1">
        <v>0</v>
      </c>
      <c r="G192" s="2">
        <f t="shared" si="0"/>
        <v>4553.8143600000003</v>
      </c>
      <c r="H192" s="2">
        <f t="shared" si="1"/>
        <v>2.0000000000436557E-2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6540</v>
      </c>
      <c r="D206" s="1">
        <f>'PR-RAS'!E210</f>
        <v>8650.98</v>
      </c>
      <c r="E206" s="1">
        <v>0</v>
      </c>
      <c r="F206" s="1">
        <v>0</v>
      </c>
      <c r="G206" s="2">
        <f t="shared" si="0"/>
        <v>4887.6017999999995</v>
      </c>
      <c r="H206" s="2">
        <f t="shared" si="1"/>
        <v>2.0000000000436557E-2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6540</v>
      </c>
      <c r="D207" s="1">
        <f>'PR-RAS'!E211</f>
        <v>8650.98</v>
      </c>
      <c r="E207" s="1">
        <v>0</v>
      </c>
      <c r="F207" s="1">
        <v>0</v>
      </c>
      <c r="G207" s="2">
        <f t="shared" si="0"/>
        <v>4911.4437599999992</v>
      </c>
      <c r="H207" s="2">
        <f t="shared" si="1"/>
        <v>2.0000000000436557E-2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7644078</v>
      </c>
      <c r="D285" s="1">
        <f>'PR-RAS'!E289</f>
        <v>8313167.9100000011</v>
      </c>
      <c r="E285" s="1">
        <v>0</v>
      </c>
      <c r="F285" s="1">
        <v>0</v>
      </c>
      <c r="G285" s="2">
        <f t="shared" si="8"/>
        <v>6892797.5248799995</v>
      </c>
      <c r="H285" s="2">
        <f t="shared" si="9"/>
        <v>8.9999998919665813E-2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230502</v>
      </c>
      <c r="D286" s="1">
        <f>'PR-RAS'!E290</f>
        <v>73335.83999999892</v>
      </c>
      <c r="E286" s="1">
        <v>0</v>
      </c>
      <c r="F286" s="1">
        <v>0</v>
      </c>
      <c r="G286" s="2">
        <f t="shared" si="8"/>
        <v>107494.49879999938</v>
      </c>
      <c r="H286" s="2">
        <f t="shared" si="9"/>
        <v>0.16000000108033419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114147</v>
      </c>
      <c r="D288" s="1">
        <f>'PR-RAS'!E292</f>
        <v>143094</v>
      </c>
      <c r="E288" s="1">
        <v>0</v>
      </c>
      <c r="F288" s="1">
        <v>0</v>
      </c>
      <c r="G288" s="2">
        <f t="shared" si="8"/>
        <v>114896.14499999999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201555</v>
      </c>
      <c r="D345" s="1">
        <f>'PR-RAS'!E350</f>
        <v>180015.44999999998</v>
      </c>
      <c r="E345" s="1">
        <v>0</v>
      </c>
      <c r="F345" s="1">
        <v>0</v>
      </c>
      <c r="G345" s="2">
        <f t="shared" si="8"/>
        <v>193185.54959999994</v>
      </c>
      <c r="H345" s="2">
        <f t="shared" si="9"/>
        <v>0.4499999999825377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201555</v>
      </c>
      <c r="D358" s="1">
        <f>'PR-RAS'!E363</f>
        <v>180015.44999999998</v>
      </c>
      <c r="E358" s="1">
        <v>0</v>
      </c>
      <c r="F358" s="1">
        <v>0</v>
      </c>
      <c r="G358" s="2">
        <f t="shared" si="8"/>
        <v>200486.16629999995</v>
      </c>
      <c r="H358" s="2">
        <f t="shared" si="9"/>
        <v>0.4499999999825377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40122</v>
      </c>
      <c r="D364" s="1">
        <f>'PR-RAS'!E369</f>
        <v>28648.489999999998</v>
      </c>
      <c r="E364" s="1">
        <v>0</v>
      </c>
      <c r="F364" s="1">
        <v>0</v>
      </c>
      <c r="G364" s="2">
        <f t="shared" si="8"/>
        <v>35363.089739999996</v>
      </c>
      <c r="H364" s="2">
        <f t="shared" si="9"/>
        <v>0.48999999999796273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8198</v>
      </c>
      <c r="D365" s="1">
        <f>'PR-RAS'!E370</f>
        <v>17587.5</v>
      </c>
      <c r="E365" s="1">
        <v>0</v>
      </c>
      <c r="F365" s="1">
        <v>0</v>
      </c>
      <c r="G365" s="2">
        <f t="shared" si="8"/>
        <v>15787.771999999999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469</v>
      </c>
      <c r="E367" s="1">
        <v>0</v>
      </c>
      <c r="F367" s="1">
        <v>0</v>
      </c>
      <c r="G367" s="2">
        <f t="shared" si="8"/>
        <v>343.30799999999999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2791</v>
      </c>
      <c r="D368" s="1">
        <f>'PR-RAS'!E373</f>
        <v>0</v>
      </c>
      <c r="E368" s="1">
        <v>0</v>
      </c>
      <c r="F368" s="1">
        <v>0</v>
      </c>
      <c r="G368" s="2">
        <f t="shared" si="8"/>
        <v>1024.297</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29133</v>
      </c>
      <c r="D371" s="1">
        <f>'PR-RAS'!E376</f>
        <v>10591.99</v>
      </c>
      <c r="E371" s="1">
        <v>0</v>
      </c>
      <c r="F371" s="1">
        <v>0</v>
      </c>
      <c r="G371" s="2">
        <f t="shared" si="8"/>
        <v>18617.282599999999</v>
      </c>
      <c r="H371" s="2">
        <f t="shared" si="9"/>
        <v>1.0000000000218279E-2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161433</v>
      </c>
      <c r="D378" s="1">
        <f>'PR-RAS'!E383</f>
        <v>151366.96</v>
      </c>
      <c r="E378" s="1">
        <v>0</v>
      </c>
      <c r="F378" s="1">
        <v>0</v>
      </c>
      <c r="G378" s="2">
        <f t="shared" si="8"/>
        <v>174990.92884000001</v>
      </c>
      <c r="H378" s="2">
        <f t="shared" si="9"/>
        <v>4.0000000008149073E-2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155058</v>
      </c>
      <c r="D379" s="1">
        <f>'PR-RAS'!E384</f>
        <v>147831</v>
      </c>
      <c r="E379" s="1">
        <v>0</v>
      </c>
      <c r="F379" s="1">
        <v>0</v>
      </c>
      <c r="G379" s="2">
        <f t="shared" si="8"/>
        <v>170372.16</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6375</v>
      </c>
      <c r="D380" s="1">
        <f>'PR-RAS'!E385</f>
        <v>3535.96</v>
      </c>
      <c r="E380" s="1">
        <v>0</v>
      </c>
      <c r="F380" s="1">
        <v>0</v>
      </c>
      <c r="G380" s="2">
        <f t="shared" si="8"/>
        <v>5096.3826799999997</v>
      </c>
      <c r="H380" s="2">
        <f t="shared" si="9"/>
        <v>3.999999999996362E-2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201555</v>
      </c>
      <c r="D403" s="1">
        <f>'PR-RAS'!E408</f>
        <v>180015.44999999998</v>
      </c>
      <c r="E403" s="1">
        <v>0</v>
      </c>
      <c r="F403" s="1">
        <v>0</v>
      </c>
      <c r="G403" s="2">
        <f t="shared" si="8"/>
        <v>225757.53179999997</v>
      </c>
      <c r="H403" s="2">
        <f t="shared" si="9"/>
        <v>0.4499999999825377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7874580</v>
      </c>
      <c r="D407" s="1">
        <f>'PR-RAS'!E412</f>
        <v>8386503.75</v>
      </c>
      <c r="E407" s="1">
        <v>0</v>
      </c>
      <c r="F407" s="1">
        <v>0</v>
      </c>
      <c r="G407" s="2">
        <f t="shared" si="8"/>
        <v>10006920.525</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7845633</v>
      </c>
      <c r="D408" s="1">
        <f>'PR-RAS'!E413</f>
        <v>8493183.3600000013</v>
      </c>
      <c r="E408" s="1">
        <v>0</v>
      </c>
      <c r="F408" s="1">
        <v>0</v>
      </c>
      <c r="G408" s="2">
        <f t="shared" si="8"/>
        <v>10106623.88604</v>
      </c>
      <c r="H408" s="2">
        <f t="shared" si="9"/>
        <v>0.3600000012665987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28947</v>
      </c>
      <c r="D409" s="1">
        <f>'PR-RAS'!E414</f>
        <v>0</v>
      </c>
      <c r="E409" s="1">
        <v>0</v>
      </c>
      <c r="F409" s="1">
        <v>0</v>
      </c>
      <c r="G409" s="2">
        <f t="shared" si="8"/>
        <v>11810.375999999998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106679.61000000127</v>
      </c>
      <c r="E410" s="1">
        <v>0</v>
      </c>
      <c r="F410" s="1">
        <v>0</v>
      </c>
      <c r="G410" s="2">
        <f t="shared" si="8"/>
        <v>87263.920980001029</v>
      </c>
      <c r="H410" s="2">
        <f t="shared" si="9"/>
        <v>0.3899999987334013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114147</v>
      </c>
      <c r="D411" s="1">
        <f>'PR-RAS'!E416</f>
        <v>143094</v>
      </c>
      <c r="E411" s="1">
        <v>0</v>
      </c>
      <c r="F411" s="1">
        <v>0</v>
      </c>
      <c r="G411" s="2">
        <f t="shared" si="8"/>
        <v>164137.34999999998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7874580</v>
      </c>
      <c r="D633" s="1">
        <f>'PR-RAS'!E639</f>
        <v>8386503.75</v>
      </c>
      <c r="E633" s="1">
        <v>0</v>
      </c>
      <c r="F633" s="1">
        <v>0</v>
      </c>
      <c r="G633" s="2">
        <f t="shared" si="10"/>
        <v>15577275.300000001</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7845633</v>
      </c>
      <c r="D634" s="1">
        <f>'PR-RAS'!E640</f>
        <v>8493183.3600000013</v>
      </c>
      <c r="E634" s="1">
        <v>0</v>
      </c>
      <c r="F634" s="1">
        <v>0</v>
      </c>
      <c r="G634" s="2">
        <f t="shared" si="10"/>
        <v>15718655.822760003</v>
      </c>
      <c r="H634" s="2">
        <f t="shared" si="11"/>
        <v>0.3600000012665987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28947</v>
      </c>
      <c r="D635" s="1">
        <f>'PR-RAS'!E641</f>
        <v>0</v>
      </c>
      <c r="E635" s="1">
        <v>0</v>
      </c>
      <c r="F635" s="1">
        <v>0</v>
      </c>
      <c r="G635" s="2">
        <f t="shared" si="10"/>
        <v>18352.398000000001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106679.61000000127</v>
      </c>
      <c r="E636" s="1">
        <v>0</v>
      </c>
      <c r="F636" s="1">
        <v>0</v>
      </c>
      <c r="G636" s="2">
        <f t="shared" si="10"/>
        <v>135483.1047000016</v>
      </c>
      <c r="H636" s="2">
        <f t="shared" si="11"/>
        <v>0.3899999987334013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114147</v>
      </c>
      <c r="D637" s="1">
        <f>'PR-RAS'!E643</f>
        <v>143094</v>
      </c>
      <c r="E637" s="1">
        <v>0</v>
      </c>
      <c r="F637" s="1">
        <v>0</v>
      </c>
      <c r="G637" s="2">
        <f t="shared" si="10"/>
        <v>254613.06</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143094</v>
      </c>
      <c r="D639" s="1">
        <f>'PR-RAS'!E645</f>
        <v>36414.389999998733</v>
      </c>
      <c r="E639" s="1">
        <v>0</v>
      </c>
      <c r="F639" s="1">
        <v>0</v>
      </c>
      <c r="G639" s="2">
        <f t="shared" si="10"/>
        <v>137758.73363999839</v>
      </c>
      <c r="H639" s="2">
        <f t="shared" si="11"/>
        <v>0.3899999987334013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1884.11</v>
      </c>
      <c r="E641" s="1">
        <v>0</v>
      </c>
      <c r="F641" s="1">
        <v>0</v>
      </c>
      <c r="G641" s="2">
        <f t="shared" si="10"/>
        <v>2411.6608000000001</v>
      </c>
      <c r="H641" s="2">
        <f t="shared" si="11"/>
        <v>0.10999999999989996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142369</v>
      </c>
      <c r="D642" s="1">
        <f>'PR-RAS'!E649</f>
        <v>163416.73000000001</v>
      </c>
      <c r="E642" s="1">
        <v>0</v>
      </c>
      <c r="F642" s="1">
        <v>0</v>
      </c>
      <c r="G642" s="2">
        <f t="shared" si="10"/>
        <v>300758.77686000004</v>
      </c>
      <c r="H642" s="2">
        <f t="shared" si="11"/>
        <v>0.26999999998952262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8206189</v>
      </c>
      <c r="D643" s="1">
        <f>'PR-RAS'!E650</f>
        <v>8783765.4900000002</v>
      </c>
      <c r="E643" s="1">
        <v>0</v>
      </c>
      <c r="F643" s="1">
        <v>0</v>
      </c>
      <c r="G643" s="2">
        <f t="shared" si="10"/>
        <v>16546728.227160001</v>
      </c>
      <c r="H643" s="2">
        <f t="shared" si="11"/>
        <v>0.49000000022351742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8185141</v>
      </c>
      <c r="D644" s="1">
        <f>'PR-RAS'!E651</f>
        <v>8898038.4600000009</v>
      </c>
      <c r="E644" s="1">
        <v>0</v>
      </c>
      <c r="F644" s="1">
        <v>0</v>
      </c>
      <c r="G644" s="2">
        <f t="shared" si="10"/>
        <v>16705923.122560002</v>
      </c>
      <c r="H644" s="2">
        <f t="shared" si="11"/>
        <v>0.46000000089406967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163417</v>
      </c>
      <c r="D645" s="1">
        <f>'PR-RAS'!E652</f>
        <v>49143.759999999776</v>
      </c>
      <c r="E645" s="1">
        <v>0</v>
      </c>
      <c r="F645" s="1">
        <v>0</v>
      </c>
      <c r="G645" s="2">
        <f t="shared" si="10"/>
        <v>168537.71087999971</v>
      </c>
      <c r="H645" s="2">
        <f t="shared" si="11"/>
        <v>0.24000000022351742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56</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50</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65847</v>
      </c>
      <c r="D656" s="1">
        <f>'PR-RAS'!E663</f>
        <v>129583.98</v>
      </c>
      <c r="E656" s="1">
        <v>0</v>
      </c>
      <c r="F656" s="1">
        <v>0</v>
      </c>
      <c r="G656" s="2">
        <f t="shared" si="10"/>
        <v>212884.79879999999</v>
      </c>
      <c r="H656" s="2">
        <f t="shared" si="11"/>
        <v>2.0000000004074536E-2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6776286</v>
      </c>
      <c r="D668" s="1">
        <f>'PR-RAS'!E675</f>
        <v>7096727.6500000004</v>
      </c>
      <c r="E668" s="1">
        <v>0</v>
      </c>
      <c r="F668" s="1">
        <v>0</v>
      </c>
      <c r="G668" s="2">
        <f t="shared" si="10"/>
        <v>13986817.4471</v>
      </c>
      <c r="H668" s="2">
        <f t="shared" si="11"/>
        <v>0.34999999962747097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16341</v>
      </c>
      <c r="D687" s="1">
        <f>'PR-RAS'!E694</f>
        <v>44501.09</v>
      </c>
      <c r="E687" s="1">
        <v>0</v>
      </c>
      <c r="F687" s="1">
        <v>0</v>
      </c>
      <c r="G687" s="2">
        <f t="shared" si="10"/>
        <v>72265.421480000005</v>
      </c>
      <c r="H687" s="2">
        <f t="shared" si="11"/>
        <v>8.999999999650754E-2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237167</v>
      </c>
      <c r="D703" s="1">
        <f>'PR-RAS'!E710</f>
        <v>313189.92</v>
      </c>
      <c r="E703" s="1">
        <v>0</v>
      </c>
      <c r="F703" s="1">
        <v>0</v>
      </c>
      <c r="G703" s="2">
        <f t="shared" si="10"/>
        <v>606209.88167999999</v>
      </c>
      <c r="H703" s="2">
        <f t="shared" si="11"/>
        <v>8.0000000016298145E-2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12089</v>
      </c>
      <c r="D709" s="1">
        <f>'PR-RAS'!E716</f>
        <v>14552.91</v>
      </c>
      <c r="E709" s="1">
        <v>0</v>
      </c>
      <c r="F709" s="1">
        <v>0</v>
      </c>
      <c r="G709" s="2">
        <f t="shared" si="10"/>
        <v>29165.932559999997</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13304</v>
      </c>
      <c r="D710" s="1">
        <f>'PR-RAS'!E717</f>
        <v>14273.14</v>
      </c>
      <c r="E710" s="1">
        <v>0</v>
      </c>
      <c r="F710" s="1">
        <v>0</v>
      </c>
      <c r="G710" s="2">
        <f t="shared" si="10"/>
        <v>29671.848519999996</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231520</v>
      </c>
      <c r="D711" s="1">
        <f>'PR-RAS'!E718</f>
        <v>305323.69</v>
      </c>
      <c r="E711" s="1">
        <v>0</v>
      </c>
      <c r="F711" s="1">
        <v>0</v>
      </c>
      <c r="G711" s="2">
        <f t="shared" si="10"/>
        <v>597938.83979999996</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7010</v>
      </c>
      <c r="D713" s="1">
        <f>'PR-RAS'!E720</f>
        <v>1655</v>
      </c>
      <c r="E713" s="1">
        <v>0</v>
      </c>
      <c r="F713" s="1">
        <v>0</v>
      </c>
      <c r="G713" s="2">
        <f t="shared" si="10"/>
        <v>7347.8399999999992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1920</v>
      </c>
      <c r="D715" s="1">
        <f>'PR-RAS'!E722</f>
        <v>2580</v>
      </c>
      <c r="E715" s="1">
        <v>0</v>
      </c>
      <c r="F715" s="1">
        <v>0</v>
      </c>
      <c r="G715" s="2">
        <f t="shared" si="10"/>
        <v>5055.12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5098904</v>
      </c>
      <c r="D984" s="6">
        <f>BILANCA!E6</f>
        <v>4819363.1000000006</v>
      </c>
      <c r="E984" s="6">
        <v>0</v>
      </c>
      <c r="F984" s="6">
        <v>0</v>
      </c>
      <c r="G984" s="7">
        <f t="shared" ref="G984:G1241" si="22">B984/1000*C984+B984/500*D984</f>
        <v>14737.630200000001</v>
      </c>
      <c r="H984" s="7">
        <f t="shared" si="19"/>
        <v>0.10000000055879354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4855647</v>
      </c>
      <c r="D985" s="1">
        <f>BILANCA!E7</f>
        <v>4691457.03</v>
      </c>
      <c r="E985" s="1">
        <v>0</v>
      </c>
      <c r="F985" s="1">
        <v>0</v>
      </c>
      <c r="G985" s="2">
        <f t="shared" si="22"/>
        <v>28477.12212</v>
      </c>
      <c r="H985" s="2">
        <f t="shared" si="19"/>
        <v>3.0000000260770321E-2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4855647</v>
      </c>
      <c r="D990" s="1">
        <f>BILANCA!E12</f>
        <v>4691457.03</v>
      </c>
      <c r="E990" s="1">
        <v>0</v>
      </c>
      <c r="F990" s="1">
        <v>0</v>
      </c>
      <c r="G990" s="2">
        <f t="shared" si="22"/>
        <v>99669.927420000022</v>
      </c>
      <c r="H990" s="2">
        <f t="shared" si="19"/>
        <v>3.0000000260770321E-2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4516980</v>
      </c>
      <c r="D991" s="1">
        <f>BILANCA!E13</f>
        <v>4395497.24</v>
      </c>
      <c r="E991" s="1">
        <v>0</v>
      </c>
      <c r="F991" s="1">
        <v>0</v>
      </c>
      <c r="G991" s="2">
        <f t="shared" si="22"/>
        <v>106463.79584000001</v>
      </c>
      <c r="H991" s="2">
        <f t="shared" si="19"/>
        <v>0.24000000022351742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20533</v>
      </c>
      <c r="D992" s="1">
        <f>BILANCA!E14</f>
        <v>20532.61</v>
      </c>
      <c r="E992" s="1">
        <v>0</v>
      </c>
      <c r="F992" s="1">
        <v>0</v>
      </c>
      <c r="G992" s="2">
        <f t="shared" si="22"/>
        <v>554.38397999999995</v>
      </c>
      <c r="H992" s="2">
        <f t="shared" si="19"/>
        <v>0.38999999999941792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9693958</v>
      </c>
      <c r="D993" s="1">
        <f>BILANCA!E15</f>
        <v>9693957.7300000004</v>
      </c>
      <c r="E993" s="1">
        <v>0</v>
      </c>
      <c r="F993" s="1">
        <v>0</v>
      </c>
      <c r="G993" s="2">
        <f t="shared" si="22"/>
        <v>290818.73460000003</v>
      </c>
      <c r="H993" s="2">
        <f t="shared" si="19"/>
        <v>0.26999999955296516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5197511</v>
      </c>
      <c r="D996" s="1">
        <f>BILANCA!E18</f>
        <v>5318993.0999999996</v>
      </c>
      <c r="E996" s="1">
        <v>0</v>
      </c>
      <c r="F996" s="1">
        <v>0</v>
      </c>
      <c r="G996" s="2">
        <f t="shared" si="22"/>
        <v>205861.46359999996</v>
      </c>
      <c r="H996" s="2">
        <f t="shared" si="19"/>
        <v>9.999999962747097E-2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204028</v>
      </c>
      <c r="D997" s="1">
        <f>BILANCA!E19</f>
        <v>159172.37000000011</v>
      </c>
      <c r="E997" s="1">
        <v>0</v>
      </c>
      <c r="F997" s="1">
        <v>0</v>
      </c>
      <c r="G997" s="2">
        <f t="shared" si="22"/>
        <v>7313.2183600000044</v>
      </c>
      <c r="H997" s="2">
        <f t="shared" si="19"/>
        <v>0.37000000011175871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472079</v>
      </c>
      <c r="D998" s="1">
        <f>BILANCA!E20</f>
        <v>487453.85</v>
      </c>
      <c r="E998" s="1">
        <v>0</v>
      </c>
      <c r="F998" s="1">
        <v>0</v>
      </c>
      <c r="G998" s="2">
        <f t="shared" si="22"/>
        <v>21704.800499999998</v>
      </c>
      <c r="H998" s="2">
        <f t="shared" si="19"/>
        <v>0.15000000002328306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2142</v>
      </c>
      <c r="D999" s="1">
        <f>BILANCA!E21</f>
        <v>2141.44</v>
      </c>
      <c r="E999" s="1">
        <v>0</v>
      </c>
      <c r="F999" s="1">
        <v>0</v>
      </c>
      <c r="G999" s="2">
        <f t="shared" si="22"/>
        <v>102.79808</v>
      </c>
      <c r="H999" s="2">
        <f t="shared" si="19"/>
        <v>0.44000000000005457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67789</v>
      </c>
      <c r="D1000" s="1">
        <f>BILANCA!E22</f>
        <v>68258.289999999994</v>
      </c>
      <c r="E1000" s="1">
        <v>0</v>
      </c>
      <c r="F1000" s="1">
        <v>0</v>
      </c>
      <c r="G1000" s="2">
        <f t="shared" si="22"/>
        <v>3473.1948600000001</v>
      </c>
      <c r="H1000" s="2">
        <f t="shared" si="19"/>
        <v>0.28999999999359716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5728</v>
      </c>
      <c r="D1001" s="1">
        <f>BILANCA!E23</f>
        <v>5728.13</v>
      </c>
      <c r="E1001" s="1">
        <v>0</v>
      </c>
      <c r="F1001" s="1">
        <v>0</v>
      </c>
      <c r="G1001" s="2">
        <f t="shared" si="22"/>
        <v>309.31667999999996</v>
      </c>
      <c r="H1001" s="2">
        <f t="shared" si="19"/>
        <v>0.13000000000010914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46472</v>
      </c>
      <c r="D1003" s="1">
        <f>BILANCA!E25</f>
        <v>46472.3</v>
      </c>
      <c r="E1003" s="1">
        <v>0</v>
      </c>
      <c r="F1003" s="1">
        <v>0</v>
      </c>
      <c r="G1003" s="2">
        <f t="shared" si="22"/>
        <v>2788.3320000000003</v>
      </c>
      <c r="H1003" s="2">
        <f t="shared" si="19"/>
        <v>0.30000000000291038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405210</v>
      </c>
      <c r="D1004" s="1">
        <f>BILANCA!E26</f>
        <v>417014.83</v>
      </c>
      <c r="E1004" s="1">
        <v>0</v>
      </c>
      <c r="F1004" s="1">
        <v>0</v>
      </c>
      <c r="G1004" s="2">
        <f t="shared" si="22"/>
        <v>26024.032860000003</v>
      </c>
      <c r="H1004" s="2">
        <f t="shared" si="19"/>
        <v>0.16999999998370185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795392</v>
      </c>
      <c r="D1006" s="1">
        <f>BILANCA!E28</f>
        <v>867896.47</v>
      </c>
      <c r="E1006" s="1">
        <v>0</v>
      </c>
      <c r="F1006" s="1">
        <v>0</v>
      </c>
      <c r="G1006" s="2">
        <f t="shared" si="22"/>
        <v>58217.253620000003</v>
      </c>
      <c r="H1006" s="2">
        <f t="shared" si="19"/>
        <v>0.46999999997206032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134639</v>
      </c>
      <c r="D1013" s="1">
        <f>BILANCA!E35</f>
        <v>136787.41999999993</v>
      </c>
      <c r="E1013" s="1">
        <v>0</v>
      </c>
      <c r="F1013" s="1">
        <v>0</v>
      </c>
      <c r="G1013" s="2">
        <f t="shared" si="22"/>
        <v>12246.415199999996</v>
      </c>
      <c r="H1013" s="2">
        <f t="shared" si="19"/>
        <v>0.41999999992549419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684790</v>
      </c>
      <c r="D1014" s="1">
        <f>BILANCA!E36</f>
        <v>836157.19</v>
      </c>
      <c r="E1014" s="1">
        <v>0</v>
      </c>
      <c r="F1014" s="1">
        <v>0</v>
      </c>
      <c r="G1014" s="2">
        <f t="shared" si="22"/>
        <v>73070.235780000003</v>
      </c>
      <c r="H1014" s="2">
        <f t="shared" si="19"/>
        <v>0.18999999994412065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550151</v>
      </c>
      <c r="D1018" s="1">
        <f>BILANCA!E40</f>
        <v>699369.77</v>
      </c>
      <c r="E1018" s="1">
        <v>0</v>
      </c>
      <c r="F1018" s="1">
        <v>0</v>
      </c>
      <c r="G1018" s="2">
        <f t="shared" si="22"/>
        <v>68211.168900000019</v>
      </c>
      <c r="H1018" s="2">
        <f t="shared" si="19"/>
        <v>0.22999999998137355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211966</v>
      </c>
      <c r="D1032" s="1">
        <f>BILANCA!E54</f>
        <v>222711.78</v>
      </c>
      <c r="E1032" s="1">
        <v>0</v>
      </c>
      <c r="F1032" s="1">
        <v>0</v>
      </c>
      <c r="G1032" s="2">
        <f t="shared" si="22"/>
        <v>32212.08844</v>
      </c>
      <c r="H1032" s="2">
        <f t="shared" si="19"/>
        <v>0.22000000000116415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211966</v>
      </c>
      <c r="D1033" s="1">
        <f>BILANCA!E55</f>
        <v>222711.78</v>
      </c>
      <c r="E1033" s="1">
        <v>0</v>
      </c>
      <c r="F1033" s="1">
        <v>0</v>
      </c>
      <c r="G1033" s="2">
        <f t="shared" si="22"/>
        <v>32869.478000000003</v>
      </c>
      <c r="H1033" s="2">
        <f t="shared" si="19"/>
        <v>0.22000000000116415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243257</v>
      </c>
      <c r="D1046" s="1">
        <f>BILANCA!E68</f>
        <v>127906.06999999999</v>
      </c>
      <c r="E1046" s="1">
        <v>0</v>
      </c>
      <c r="F1046" s="1">
        <v>0</v>
      </c>
      <c r="G1046" s="2">
        <f t="shared" si="22"/>
        <v>31441.355820000001</v>
      </c>
      <c r="H1046" s="2">
        <f t="shared" si="19"/>
        <v>6.9999999992433004E-2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163417</v>
      </c>
      <c r="D1047" s="1">
        <f>BILANCA!E69</f>
        <v>49143.76</v>
      </c>
      <c r="E1047" s="1">
        <v>0</v>
      </c>
      <c r="F1047" s="1">
        <v>0</v>
      </c>
      <c r="G1047" s="2">
        <f t="shared" si="22"/>
        <v>16749.08928</v>
      </c>
      <c r="H1047" s="2">
        <f t="shared" si="19"/>
        <v>0.23999999999796273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163417</v>
      </c>
      <c r="D1048" s="1">
        <f>BILANCA!E70</f>
        <v>49143.76</v>
      </c>
      <c r="E1048" s="1">
        <v>0</v>
      </c>
      <c r="F1048" s="1">
        <v>0</v>
      </c>
      <c r="G1048" s="2">
        <f t="shared" si="22"/>
        <v>17010.793799999999</v>
      </c>
      <c r="H1048" s="2">
        <f t="shared" si="19"/>
        <v>0.23999999999796273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163417</v>
      </c>
      <c r="D1050" s="1">
        <f>BILANCA!E72</f>
        <v>49143.76</v>
      </c>
      <c r="E1050" s="1">
        <v>0</v>
      </c>
      <c r="F1050" s="1">
        <v>0</v>
      </c>
      <c r="G1050" s="2">
        <f t="shared" si="22"/>
        <v>17534.202840000002</v>
      </c>
      <c r="H1050" s="2">
        <f t="shared" si="19"/>
        <v>0.23999999999796273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73494</v>
      </c>
      <c r="D1056" s="1">
        <f>BILANCA!E78</f>
        <v>63628.33</v>
      </c>
      <c r="E1056" s="1">
        <v>0</v>
      </c>
      <c r="F1056" s="1">
        <v>0</v>
      </c>
      <c r="G1056" s="2">
        <f t="shared" si="22"/>
        <v>14654.79818</v>
      </c>
      <c r="H1056" s="2">
        <f t="shared" si="19"/>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60</v>
      </c>
      <c r="D1062" s="1">
        <f>BILANCA!E84</f>
        <v>59.78</v>
      </c>
      <c r="E1062" s="1">
        <v>0</v>
      </c>
      <c r="F1062" s="1">
        <v>0</v>
      </c>
      <c r="G1062" s="2">
        <f t="shared" si="22"/>
        <v>14.18524</v>
      </c>
      <c r="H1062" s="2">
        <f t="shared" si="19"/>
        <v>0.21999999999999886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73434</v>
      </c>
      <c r="D1064" s="1">
        <f>BILANCA!E86</f>
        <v>63568.55</v>
      </c>
      <c r="E1064" s="1">
        <v>0</v>
      </c>
      <c r="F1064" s="1">
        <v>0</v>
      </c>
      <c r="G1064" s="2">
        <f t="shared" si="22"/>
        <v>16246.259100000001</v>
      </c>
      <c r="H1064" s="2">
        <f t="shared" si="19"/>
        <v>0.44999999999708962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2265</v>
      </c>
      <c r="D1096" s="1">
        <f>BILANCA!E118</f>
        <v>2265.12</v>
      </c>
      <c r="E1096" s="1">
        <v>0</v>
      </c>
      <c r="F1096" s="1">
        <v>0</v>
      </c>
      <c r="G1096" s="2">
        <f t="shared" si="22"/>
        <v>767.86212</v>
      </c>
      <c r="H1096" s="2">
        <f t="shared" si="23"/>
        <v>0.11999999999989086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2265</v>
      </c>
      <c r="D1097" s="1">
        <f>BILANCA!E119</f>
        <v>2265.12</v>
      </c>
      <c r="E1097" s="1">
        <v>0</v>
      </c>
      <c r="F1097" s="1">
        <v>0</v>
      </c>
      <c r="G1097" s="2">
        <f t="shared" si="22"/>
        <v>774.65736000000004</v>
      </c>
      <c r="H1097" s="2">
        <f t="shared" si="23"/>
        <v>0.11999999999989086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2265</v>
      </c>
      <c r="D1101" s="1">
        <f>BILANCA!E123</f>
        <v>2265.12</v>
      </c>
      <c r="E1101" s="1">
        <v>0</v>
      </c>
      <c r="F1101" s="1">
        <v>0</v>
      </c>
      <c r="G1101" s="2">
        <f t="shared" si="22"/>
        <v>801.83831999999995</v>
      </c>
      <c r="H1101" s="2">
        <f t="shared" si="23"/>
        <v>0.11999999999989086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2285</v>
      </c>
      <c r="D1124" s="1">
        <f>BILANCA!E146</f>
        <v>9449.91</v>
      </c>
      <c r="E1124" s="1">
        <v>0</v>
      </c>
      <c r="F1124" s="1">
        <v>0</v>
      </c>
      <c r="G1124" s="2">
        <f t="shared" si="22"/>
        <v>2987.0596199999995</v>
      </c>
      <c r="H1124" s="2">
        <f t="shared" si="23"/>
        <v>9.0000000000145519E-2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160</v>
      </c>
      <c r="D1136" s="1">
        <f>BILANCA!E158</f>
        <v>1263.8</v>
      </c>
      <c r="E1136" s="1">
        <v>0</v>
      </c>
      <c r="F1136" s="1">
        <v>0</v>
      </c>
      <c r="G1136" s="2">
        <f t="shared" si="22"/>
        <v>411.20280000000002</v>
      </c>
      <c r="H1136" s="2">
        <f t="shared" si="23"/>
        <v>0.20000000000004547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2125</v>
      </c>
      <c r="D1137" s="1">
        <f>BILANCA!E159</f>
        <v>8186.11</v>
      </c>
      <c r="E1137" s="1">
        <v>0</v>
      </c>
      <c r="F1137" s="1">
        <v>0</v>
      </c>
      <c r="G1137" s="2">
        <f t="shared" si="22"/>
        <v>2848.57188</v>
      </c>
      <c r="H1137" s="2">
        <f t="shared" si="23"/>
        <v>0.10999999999967258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1796</v>
      </c>
      <c r="D1142" s="1">
        <f>BILANCA!E164</f>
        <v>1534.84</v>
      </c>
      <c r="E1142" s="1">
        <v>0</v>
      </c>
      <c r="F1142" s="1">
        <v>0</v>
      </c>
      <c r="G1142" s="2">
        <f t="shared" si="22"/>
        <v>773.64311999999995</v>
      </c>
      <c r="H1142" s="2">
        <f t="shared" si="23"/>
        <v>0.16000000000008185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1796</v>
      </c>
      <c r="D1144" s="1">
        <f>BILANCA!E166</f>
        <v>1534.84</v>
      </c>
      <c r="E1144" s="1">
        <v>0</v>
      </c>
      <c r="F1144" s="1">
        <v>0</v>
      </c>
      <c r="G1144" s="2">
        <f t="shared" si="22"/>
        <v>783.37447999999995</v>
      </c>
      <c r="H1144" s="2">
        <f t="shared" si="23"/>
        <v>0.16000000000008185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1884.11</v>
      </c>
      <c r="E1148" s="1">
        <v>0</v>
      </c>
      <c r="F1148" s="1">
        <v>0</v>
      </c>
      <c r="G1148" s="2">
        <f t="shared" si="22"/>
        <v>621.75630000000001</v>
      </c>
      <c r="H1148" s="2">
        <f t="shared" si="23"/>
        <v>0.10999999999989996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1884.11</v>
      </c>
      <c r="E1151" s="1">
        <v>0</v>
      </c>
      <c r="F1151" s="1">
        <v>0</v>
      </c>
      <c r="G1151" s="2">
        <f t="shared" si="22"/>
        <v>633.06096000000002</v>
      </c>
      <c r="H1151" s="2">
        <f t="shared" si="23"/>
        <v>0.10999999999989996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5098904</v>
      </c>
      <c r="D1152" s="1">
        <f>BILANCA!E175</f>
        <v>4819363.0999999996</v>
      </c>
      <c r="E1152" s="1">
        <v>0</v>
      </c>
      <c r="F1152" s="1">
        <v>0</v>
      </c>
      <c r="G1152" s="2">
        <f t="shared" si="22"/>
        <v>2490659.5038000001</v>
      </c>
      <c r="H1152" s="2">
        <f t="shared" si="23"/>
        <v>9.999999962747097E-2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96522</v>
      </c>
      <c r="D1153" s="1">
        <f>BILANCA!E176</f>
        <v>80946.899999999994</v>
      </c>
      <c r="E1153" s="1">
        <v>0</v>
      </c>
      <c r="F1153" s="1">
        <v>0</v>
      </c>
      <c r="G1153" s="2">
        <f t="shared" si="22"/>
        <v>43930.686000000002</v>
      </c>
      <c r="H1153" s="2">
        <f t="shared" si="23"/>
        <v>0.10000000000582077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96522</v>
      </c>
      <c r="D1154" s="1">
        <f>BILANCA!E177</f>
        <v>80946.899999999994</v>
      </c>
      <c r="E1154" s="1">
        <v>0</v>
      </c>
      <c r="F1154" s="1">
        <v>0</v>
      </c>
      <c r="G1154" s="2">
        <f t="shared" si="22"/>
        <v>44189.101800000004</v>
      </c>
      <c r="H1154" s="2">
        <f t="shared" si="23"/>
        <v>0.10000000000582077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19993</v>
      </c>
      <c r="D1156" s="1">
        <f>BILANCA!E179</f>
        <v>11783.25</v>
      </c>
      <c r="E1156" s="1">
        <v>0</v>
      </c>
      <c r="F1156" s="1">
        <v>0</v>
      </c>
      <c r="G1156" s="2">
        <f t="shared" si="22"/>
        <v>7535.7934999999998</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76529</v>
      </c>
      <c r="D1165" s="1">
        <f>BILANCA!E188</f>
        <v>69163.649999999994</v>
      </c>
      <c r="E1165" s="1">
        <v>0</v>
      </c>
      <c r="F1165" s="1">
        <v>0</v>
      </c>
      <c r="G1165" s="2">
        <f t="shared" si="22"/>
        <v>39103.846599999997</v>
      </c>
      <c r="H1165" s="2">
        <f t="shared" si="23"/>
        <v>0.35000000000582077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5002382</v>
      </c>
      <c r="D1214" s="1">
        <f>BILANCA!E237</f>
        <v>4738416.1999999993</v>
      </c>
      <c r="E1214" s="1">
        <v>0</v>
      </c>
      <c r="F1214" s="1">
        <v>0</v>
      </c>
      <c r="G1214" s="2">
        <f t="shared" si="22"/>
        <v>3344698.5263999999</v>
      </c>
      <c r="H1214" s="2">
        <f t="shared" si="23"/>
        <v>0.19999999925494194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4845798</v>
      </c>
      <c r="D1215" s="1">
        <f>BILANCA!E238</f>
        <v>4681916.04</v>
      </c>
      <c r="E1215" s="1">
        <v>0</v>
      </c>
      <c r="F1215" s="1">
        <v>0</v>
      </c>
      <c r="G1215" s="2">
        <f t="shared" si="22"/>
        <v>3296634.1785599999</v>
      </c>
      <c r="H1215" s="2">
        <f t="shared" si="23"/>
        <v>4.0000000037252903E-2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4845798</v>
      </c>
      <c r="D1216" s="1">
        <f>BILANCA!E239</f>
        <v>4681916.04</v>
      </c>
      <c r="E1216" s="1">
        <v>0</v>
      </c>
      <c r="F1216" s="1">
        <v>0</v>
      </c>
      <c r="G1216" s="2">
        <f t="shared" si="22"/>
        <v>3310843.8086400004</v>
      </c>
      <c r="H1216" s="2">
        <f t="shared" si="23"/>
        <v>4.0000000037252903E-2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4794513</v>
      </c>
      <c r="D1217" s="1">
        <f>BILANCA!E240</f>
        <v>4630630.1900000004</v>
      </c>
      <c r="E1217" s="1">
        <v>0</v>
      </c>
      <c r="F1217" s="1">
        <v>0</v>
      </c>
      <c r="G1217" s="2">
        <f t="shared" si="22"/>
        <v>3289050.9709200002</v>
      </c>
      <c r="H1217" s="2">
        <f t="shared" si="23"/>
        <v>0.19000000040978193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51285</v>
      </c>
      <c r="D1218" s="1">
        <f>BILANCA!E241</f>
        <v>51285.85</v>
      </c>
      <c r="E1218" s="1">
        <v>0</v>
      </c>
      <c r="F1218" s="1">
        <v>0</v>
      </c>
      <c r="G1218" s="2">
        <f t="shared" si="22"/>
        <v>36156.324499999995</v>
      </c>
      <c r="H1218" s="2">
        <f t="shared" si="23"/>
        <v>0.15000000000145519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143094</v>
      </c>
      <c r="D1222" s="1">
        <f>BILANCA!E245</f>
        <v>36414.39</v>
      </c>
      <c r="E1222" s="1">
        <v>0</v>
      </c>
      <c r="F1222" s="1">
        <v>0</v>
      </c>
      <c r="G1222" s="2">
        <f t="shared" si="22"/>
        <v>51605.544419999998</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143094</v>
      </c>
      <c r="D1223" s="1">
        <f>BILANCA!E246</f>
        <v>36414.39</v>
      </c>
      <c r="E1223" s="1">
        <v>0</v>
      </c>
      <c r="F1223" s="1">
        <v>0</v>
      </c>
      <c r="G1223" s="2">
        <f t="shared" si="22"/>
        <v>51821.467199999999</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143094</v>
      </c>
      <c r="D1224" s="1">
        <f>BILANCA!E247</f>
        <v>36414.39</v>
      </c>
      <c r="E1224" s="1">
        <v>0</v>
      </c>
      <c r="F1224" s="1">
        <v>0</v>
      </c>
      <c r="G1224" s="2">
        <f t="shared" si="22"/>
        <v>52037.38998</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2285</v>
      </c>
      <c r="D1232" s="1">
        <f>BILANCA!E255</f>
        <v>9449.91</v>
      </c>
      <c r="E1232" s="1">
        <v>0</v>
      </c>
      <c r="F1232" s="1">
        <v>0</v>
      </c>
      <c r="G1232" s="2">
        <f t="shared" si="22"/>
        <v>5275.0201800000004</v>
      </c>
      <c r="H1232" s="2">
        <f t="shared" si="23"/>
        <v>9.0000000000145519E-2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7886</v>
      </c>
      <c r="D1233" s="1">
        <f>BILANCA!E256</f>
        <v>7316.5</v>
      </c>
      <c r="E1233" s="1">
        <v>0</v>
      </c>
      <c r="F1233" s="1">
        <v>0</v>
      </c>
      <c r="G1233" s="2">
        <f t="shared" si="22"/>
        <v>5629.75</v>
      </c>
      <c r="H1233" s="2">
        <f t="shared" si="23"/>
        <v>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3319</v>
      </c>
      <c r="D1234" s="1">
        <f>BILANCA!E257</f>
        <v>3319.36</v>
      </c>
      <c r="E1234" s="1">
        <v>0</v>
      </c>
      <c r="F1234" s="1">
        <v>0</v>
      </c>
      <c r="G1234" s="2">
        <f t="shared" si="22"/>
        <v>2499.3877199999997</v>
      </c>
      <c r="H1234" s="2">
        <f t="shared" si="23"/>
        <v>0.36000000000012733</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261420</v>
      </c>
      <c r="D1236" s="1">
        <f>BILANCA!E259</f>
        <v>261420</v>
      </c>
      <c r="E1236" s="1">
        <v>0</v>
      </c>
      <c r="F1236" s="1">
        <v>0</v>
      </c>
      <c r="G1236" s="2">
        <f t="shared" si="22"/>
        <v>198417.77999999997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261420</v>
      </c>
      <c r="D1237" s="1">
        <f>BILANCA!E260</f>
        <v>261420</v>
      </c>
      <c r="E1237" s="1">
        <v>0</v>
      </c>
      <c r="F1237" s="1">
        <v>0</v>
      </c>
      <c r="G1237" s="2">
        <f t="shared" si="22"/>
        <v>199202.04000000004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2285</v>
      </c>
      <c r="D1240" s="1">
        <f>BILANCA!E264</f>
        <v>9449.91</v>
      </c>
      <c r="E1240" s="1">
        <v>0</v>
      </c>
      <c r="F1240" s="1">
        <v>0</v>
      </c>
      <c r="G1240" s="2">
        <f t="shared" si="22"/>
        <v>5444.49874</v>
      </c>
      <c r="H1240" s="2">
        <f t="shared" si="23"/>
        <v>9.0000000000145519E-2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1796</v>
      </c>
      <c r="D1242" s="1">
        <f>BILANCA!E266</f>
        <v>1534.84</v>
      </c>
      <c r="E1242" s="1">
        <v>0</v>
      </c>
      <c r="F1242" s="1">
        <v>0</v>
      </c>
      <c r="G1242" s="2">
        <f t="shared" ref="G1242:G1479" si="24">B1242/1000*C1242+B1242/500*D1242</f>
        <v>1260.2111199999999</v>
      </c>
      <c r="H1242" s="2">
        <f t="shared" si="23"/>
        <v>0.16000000000008185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73434</v>
      </c>
      <c r="D1244" s="1">
        <f>BILANCA!E268</f>
        <v>67949.19</v>
      </c>
      <c r="E1244" s="1">
        <v>0</v>
      </c>
      <c r="F1244" s="1">
        <v>0</v>
      </c>
      <c r="G1244" s="2">
        <f t="shared" si="24"/>
        <v>54635.751180000007</v>
      </c>
      <c r="H1244" s="2">
        <f t="shared" si="23"/>
        <v>0.19000000000232831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96522</v>
      </c>
      <c r="D1263" s="1">
        <f>BILANCA!E287</f>
        <v>80946.899999999994</v>
      </c>
      <c r="E1263" s="1">
        <v>0</v>
      </c>
      <c r="F1263" s="1">
        <v>0</v>
      </c>
      <c r="G1263" s="2">
        <f t="shared" si="24"/>
        <v>72356.423999999999</v>
      </c>
      <c r="H1263" s="2">
        <f t="shared" si="23"/>
        <v>0.10000000000582077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76529</v>
      </c>
      <c r="D1274" s="1">
        <f>BILANCA!E298</f>
        <v>73544.289999999994</v>
      </c>
      <c r="E1274" s="1">
        <v>0</v>
      </c>
      <c r="F1274" s="1">
        <v>0</v>
      </c>
      <c r="G1274" s="2">
        <f t="shared" si="24"/>
        <v>65072.715779999991</v>
      </c>
      <c r="H1274" s="2">
        <f t="shared" si="23"/>
        <v>0.28999999999359716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7845633</v>
      </c>
      <c r="D1408" s="1">
        <f>'RAS-funkcijski'!E114</f>
        <v>8493183.3599999994</v>
      </c>
      <c r="E1408" s="1">
        <v>0</v>
      </c>
      <c r="F1408" s="1">
        <v>0</v>
      </c>
      <c r="G1408" s="2">
        <f t="shared" si="24"/>
        <v>2731519.9691999997</v>
      </c>
      <c r="H1408" s="2">
        <f t="shared" si="27"/>
        <v>0.35999999940395355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7598655</v>
      </c>
      <c r="D1409" s="1">
        <f>'RAS-funkcijski'!E115</f>
        <v>8188858.4500000002</v>
      </c>
      <c r="E1409" s="1">
        <v>0</v>
      </c>
      <c r="F1409" s="1">
        <v>0</v>
      </c>
      <c r="G1409" s="2">
        <f t="shared" si="24"/>
        <v>2661377.2809000001</v>
      </c>
      <c r="H1409" s="2">
        <f t="shared" si="27"/>
        <v>0.45000000018626451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7598655</v>
      </c>
      <c r="D1411" s="1">
        <f>'RAS-funkcijski'!E117</f>
        <v>8188858.4500000002</v>
      </c>
      <c r="E1411" s="1">
        <v>0</v>
      </c>
      <c r="F1411" s="1">
        <v>0</v>
      </c>
      <c r="G1411" s="2">
        <f t="shared" si="24"/>
        <v>2709330.0247</v>
      </c>
      <c r="H1411" s="2">
        <f t="shared" si="27"/>
        <v>0.45000000018626451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246978</v>
      </c>
      <c r="D1420" s="1">
        <f>'RAS-funkcijski'!E126</f>
        <v>304324.90999999997</v>
      </c>
      <c r="E1420" s="1">
        <v>0</v>
      </c>
      <c r="F1420" s="1">
        <v>0</v>
      </c>
      <c r="G1420" s="2">
        <f t="shared" si="24"/>
        <v>104386.59404</v>
      </c>
      <c r="H1420" s="2">
        <f t="shared" si="27"/>
        <v>9.0000000025611371E-2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7845633</v>
      </c>
      <c r="D1435" s="13">
        <f>'RAS-funkcijski'!E141</f>
        <v>8493183.3599999994</v>
      </c>
      <c r="E1435" s="13">
        <v>0</v>
      </c>
      <c r="F1435" s="13">
        <v>0</v>
      </c>
      <c r="G1435" s="14">
        <f t="shared" si="24"/>
        <v>3401983.9616400003</v>
      </c>
      <c r="H1435" s="14">
        <f t="shared" si="27"/>
        <v>0.35999999940395355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6135.14</v>
      </c>
      <c r="D1436" s="6">
        <f>'P-VRIO'!E5</f>
        <v>6135.14</v>
      </c>
      <c r="E1436" s="6">
        <v>0</v>
      </c>
      <c r="F1436" s="6">
        <v>0</v>
      </c>
      <c r="G1436" s="7">
        <f t="shared" si="24"/>
        <v>18.405420000000003</v>
      </c>
      <c r="H1436" s="7">
        <f t="shared" si="27"/>
        <v>0.28000000000065484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6135.14</v>
      </c>
      <c r="D1453" s="1">
        <f>'P-VRIO'!E22</f>
        <v>6135.14</v>
      </c>
      <c r="E1453" s="1">
        <v>0</v>
      </c>
      <c r="F1453" s="1">
        <v>0</v>
      </c>
      <c r="G1453" s="2">
        <f t="shared" si="24"/>
        <v>331.29755999999998</v>
      </c>
      <c r="H1453" s="2">
        <f t="shared" si="27"/>
        <v>0.28000000000065484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6135.14</v>
      </c>
      <c r="D1454" s="1">
        <f>'P-VRIO'!E23</f>
        <v>6135.14</v>
      </c>
      <c r="E1454" s="1">
        <v>0</v>
      </c>
      <c r="F1454" s="1">
        <v>0</v>
      </c>
      <c r="G1454" s="2">
        <f t="shared" si="24"/>
        <v>349.70298000000003</v>
      </c>
      <c r="H1454" s="2">
        <f t="shared" si="27"/>
        <v>0.28000000000065484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6135.14</v>
      </c>
      <c r="D1460" s="1">
        <f>'P-VRIO'!E29</f>
        <v>6135.14</v>
      </c>
      <c r="E1460" s="1">
        <v>0</v>
      </c>
      <c r="F1460" s="1">
        <v>0</v>
      </c>
      <c r="G1460" s="2">
        <f t="shared" si="24"/>
        <v>460.13549999999998</v>
      </c>
      <c r="H1460" s="2">
        <f t="shared" si="27"/>
        <v>0.28000000000065484</v>
      </c>
      <c r="I1460" s="10">
        <f t="shared" si="30"/>
        <v>128.8379400003013</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96521.97</v>
      </c>
      <c r="D1480" s="6"/>
      <c r="E1480" s="6">
        <v>0</v>
      </c>
      <c r="F1480" s="6">
        <v>0</v>
      </c>
      <c r="G1480" s="7">
        <f t="shared" ref="G1480:G1580" si="34">B1480/1000*C1480</f>
        <v>96.52197000000001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8443326.6899999995</v>
      </c>
      <c r="D1481" s="1">
        <v>0</v>
      </c>
      <c r="E1481" s="1">
        <v>0</v>
      </c>
      <c r="F1481" s="1">
        <v>0</v>
      </c>
      <c r="G1481" s="2">
        <f t="shared" si="34"/>
        <v>16886.65338</v>
      </c>
      <c r="H1481" s="2">
        <f t="shared" si="35"/>
        <v>0.31000000052154064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8263311.2400000002</v>
      </c>
      <c r="D1483" s="1">
        <v>0</v>
      </c>
      <c r="E1483" s="1">
        <v>0</v>
      </c>
      <c r="F1483" s="1">
        <v>0</v>
      </c>
      <c r="G1483" s="2">
        <f t="shared" si="34"/>
        <v>33053.244960000004</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6971427.54</v>
      </c>
      <c r="D1484" s="1">
        <v>0</v>
      </c>
      <c r="E1484" s="1">
        <v>0</v>
      </c>
      <c r="F1484" s="1">
        <v>0</v>
      </c>
      <c r="G1484" s="2">
        <f t="shared" si="34"/>
        <v>34857.137699999999</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1261078.05</v>
      </c>
      <c r="D1485" s="1">
        <v>0</v>
      </c>
      <c r="E1485" s="1">
        <v>0</v>
      </c>
      <c r="F1485" s="1">
        <v>0</v>
      </c>
      <c r="G1485" s="2">
        <f t="shared" si="34"/>
        <v>7566.4683000000005</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30805.65</v>
      </c>
      <c r="D1491" s="1">
        <v>0</v>
      </c>
      <c r="E1491" s="1">
        <v>0</v>
      </c>
      <c r="F1491" s="1">
        <v>0</v>
      </c>
      <c r="G1491" s="2">
        <f t="shared" si="34"/>
        <v>369.6678</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180015.45</v>
      </c>
      <c r="D1492" s="1">
        <v>0</v>
      </c>
      <c r="E1492" s="1">
        <v>0</v>
      </c>
      <c r="F1492" s="1">
        <v>0</v>
      </c>
      <c r="G1492" s="2">
        <f t="shared" si="34"/>
        <v>2340.2008500000002</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8458901.7599999998</v>
      </c>
      <c r="D1499" s="1">
        <v>0</v>
      </c>
      <c r="E1499" s="1">
        <v>0</v>
      </c>
      <c r="F1499" s="1">
        <v>0</v>
      </c>
      <c r="G1499" s="2">
        <f t="shared" si="34"/>
        <v>169178.03520000001</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8278886.3099999996</v>
      </c>
      <c r="D1501" s="1">
        <v>0</v>
      </c>
      <c r="E1501" s="1">
        <v>0</v>
      </c>
      <c r="F1501" s="1">
        <v>0</v>
      </c>
      <c r="G1501" s="2">
        <f t="shared" si="34"/>
        <v>182135.49881999998</v>
      </c>
      <c r="H1501" s="2">
        <f t="shared" si="35"/>
        <v>0.30999999959021807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6971427.54</v>
      </c>
      <c r="D1502" s="1">
        <v>0</v>
      </c>
      <c r="E1502" s="1">
        <v>0</v>
      </c>
      <c r="F1502" s="1">
        <v>0</v>
      </c>
      <c r="G1502" s="2">
        <f t="shared" si="34"/>
        <v>160342.83342000001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1269287.3</v>
      </c>
      <c r="D1503" s="1">
        <v>0</v>
      </c>
      <c r="E1503" s="1">
        <v>0</v>
      </c>
      <c r="F1503" s="1">
        <v>0</v>
      </c>
      <c r="G1503" s="2">
        <f t="shared" si="34"/>
        <v>30462.895200000003</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38171.47</v>
      </c>
      <c r="D1509" s="1">
        <v>0</v>
      </c>
      <c r="E1509" s="1">
        <v>0</v>
      </c>
      <c r="F1509" s="1">
        <v>0</v>
      </c>
      <c r="G1509" s="2">
        <f t="shared" si="34"/>
        <v>1145.1441</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180015.45</v>
      </c>
      <c r="D1510" s="1">
        <v>0</v>
      </c>
      <c r="E1510" s="1">
        <v>0</v>
      </c>
      <c r="F1510" s="1">
        <v>0</v>
      </c>
      <c r="G1510" s="2">
        <f t="shared" si="34"/>
        <v>5580.4789500000006</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80946.900000000373</v>
      </c>
      <c r="D1517" s="1">
        <v>0</v>
      </c>
      <c r="E1517" s="1">
        <v>0</v>
      </c>
      <c r="F1517" s="1">
        <v>0</v>
      </c>
      <c r="G1517" s="2">
        <f t="shared" si="34"/>
        <v>3075.982200000014</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80946.899999999994</v>
      </c>
      <c r="D1518" s="1">
        <v>0</v>
      </c>
      <c r="E1518" s="1">
        <v>0</v>
      </c>
      <c r="F1518" s="1">
        <v>0</v>
      </c>
      <c r="G1518" s="2">
        <f t="shared" si="34"/>
        <v>3156.9290999999998</v>
      </c>
      <c r="H1518" s="2">
        <f t="shared" si="35"/>
        <v>0.10000000000582077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80946.899999999994</v>
      </c>
      <c r="D1524" s="1">
        <v>0</v>
      </c>
      <c r="E1524" s="1">
        <v>0</v>
      </c>
      <c r="F1524" s="1">
        <v>0</v>
      </c>
      <c r="G1524" s="2">
        <f t="shared" si="34"/>
        <v>3642.6104999999998</v>
      </c>
      <c r="H1524" s="2">
        <f t="shared" si="35"/>
        <v>0.10000000000582077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11783.25</v>
      </c>
      <c r="D1530" s="1">
        <v>0</v>
      </c>
      <c r="E1530" s="1">
        <v>0</v>
      </c>
      <c r="F1530" s="1">
        <v>0</v>
      </c>
      <c r="G1530" s="2">
        <f t="shared" si="34"/>
        <v>600.94574999999998</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11783.25</v>
      </c>
      <c r="D1531" s="1">
        <v>0</v>
      </c>
      <c r="E1531" s="1">
        <v>0</v>
      </c>
      <c r="F1531" s="1">
        <v>0</v>
      </c>
      <c r="G1531" s="2">
        <f t="shared" si="34"/>
        <v>612.72899999999993</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69163.649999999994</v>
      </c>
      <c r="D1560" s="1">
        <v>0</v>
      </c>
      <c r="E1560" s="1">
        <v>0</v>
      </c>
      <c r="F1560" s="1">
        <v>0</v>
      </c>
      <c r="G1560" s="2">
        <f t="shared" si="34"/>
        <v>5602.2556500000001</v>
      </c>
      <c r="H1560" s="2">
        <f t="shared" si="35"/>
        <v>0.35000000000582077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69163.649999999994</v>
      </c>
      <c r="D1561" s="1">
        <v>0</v>
      </c>
      <c r="E1561" s="1">
        <v>0</v>
      </c>
      <c r="F1561" s="1">
        <v>0</v>
      </c>
      <c r="G1561" s="2">
        <f t="shared" si="34"/>
        <v>5671.4192999999996</v>
      </c>
      <c r="H1561" s="2">
        <f t="shared" si="35"/>
        <v>0.35000000000582077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16117</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7874580</v>
      </c>
      <c r="I16" s="172">
        <f>'PR-RAS'!E6</f>
        <v>8386503.75</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7644078</v>
      </c>
      <c r="I17" s="172">
        <f>'PR-RAS'!E151</f>
        <v>8313167.9100000011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143094</v>
      </c>
      <c r="I18" s="172">
        <f>'PR-RAS'!E645</f>
        <v>36414.389999998733</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4855647</v>
      </c>
      <c r="I20" s="175">
        <f>BILANCA!E7</f>
        <v>4691457.03</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243257</v>
      </c>
      <c r="I21" s="177">
        <f>BILANCA!E68</f>
        <v>127906.06999999999</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96522</v>
      </c>
      <c r="I22" s="177">
        <f>BILANCA!E176</f>
        <v>80946.899999999994</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5002382</v>
      </c>
      <c r="I23" s="179">
        <f>BILANCA!E237</f>
        <v>4738416.1999999993</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7845633</v>
      </c>
      <c r="I27" s="177">
        <f>'RAS-funkcijski'!E114</f>
        <v>8493183.3599999994</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7845633</v>
      </c>
      <c r="I28" s="181">
        <f>'RAS-funkcijski'!E141</f>
        <v>8493183.3599999994</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6135.14</v>
      </c>
      <c r="I29" s="175">
        <f>'P-VRIO'!E5</f>
        <v>6135.14</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6135.14</v>
      </c>
      <c r="I30" s="177">
        <f>'P-VRIO'!E22</f>
        <v>6135.14</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96521.97</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80946.900000000373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80946.899999999994</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7874580</v>
      </c>
      <c r="E6" s="53">
        <f>E7+E44+E50+E82+E106+E124+E133+E139</f>
        <v>8386503.75</v>
      </c>
      <c r="F6" s="54">
        <f t="shared" ref="F6:F131" si="0">IF(D6&lt;&gt;0,IF(E6/D6&gt;=100,"&gt;&gt;100",E6/D6*100),"-")</f>
        <v>106.50096576579323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6858474</v>
      </c>
      <c r="E50" s="53">
        <f>E51+E54+E59+E62+E65+E68+E71+E74+E77</f>
        <v>7270812.7200000007</v>
      </c>
      <c r="F50" s="54">
        <f t="shared" si="0"/>
        <v>106.01210589994218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65847</v>
      </c>
      <c r="E59" s="53">
        <f t="shared" si="12"/>
        <v>129583.98</v>
      </c>
      <c r="F59" s="54">
        <f t="shared" si="0"/>
        <v>196.79557155223472</v>
      </c>
    </row>
    <row r="60" spans="1:6" ht="24" x14ac:dyDescent="0.2">
      <c r="A60" s="55">
        <v>6331</v>
      </c>
      <c r="B60" s="88" t="s">
        <v>163</v>
      </c>
      <c r="C60" s="52" t="s">
        <v>164</v>
      </c>
      <c r="D60" s="244">
        <v>65847</v>
      </c>
      <c r="E60" s="244">
        <v>129583.98</v>
      </c>
      <c r="F60" s="54">
        <f t="shared" si="0"/>
        <v>196.79557155223472</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6776286</v>
      </c>
      <c r="E68" s="53">
        <f t="shared" si="15"/>
        <v>7096727.6500000004</v>
      </c>
      <c r="F68" s="54">
        <f t="shared" si="0"/>
        <v>104.72886843914205</v>
      </c>
    </row>
    <row r="69" spans="1:6" ht="12.75" customHeight="1" x14ac:dyDescent="0.2">
      <c r="A69" s="55" t="s">
        <v>181</v>
      </c>
      <c r="B69" s="87" t="s">
        <v>182</v>
      </c>
      <c r="C69" s="52" t="s">
        <v>181</v>
      </c>
      <c r="D69" s="244">
        <v>6776286</v>
      </c>
      <c r="E69" s="244">
        <v>7096727.6500000004</v>
      </c>
      <c r="F69" s="54">
        <f t="shared" si="0"/>
        <v>104.72886843914205</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16341</v>
      </c>
      <c r="E74" s="53">
        <f t="shared" si="17"/>
        <v>44501.09</v>
      </c>
      <c r="F74" s="54">
        <f t="shared" si="0"/>
        <v>272.32782571446052</v>
      </c>
    </row>
    <row r="75" spans="1:6" ht="12.75" customHeight="1" x14ac:dyDescent="0.2">
      <c r="A75" s="55" t="s">
        <v>193</v>
      </c>
      <c r="B75" s="87" t="s">
        <v>194</v>
      </c>
      <c r="C75" s="52" t="s">
        <v>193</v>
      </c>
      <c r="D75" s="244">
        <v>16341</v>
      </c>
      <c r="E75" s="244">
        <v>44501.09</v>
      </c>
      <c r="F75" s="54">
        <f t="shared" si="0"/>
        <v>272.32782571446052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313868</v>
      </c>
      <c r="E106" s="53">
        <f t="shared" si="23"/>
        <v>488179.68</v>
      </c>
      <c r="F106" s="54">
        <f t="shared" si="0"/>
        <v>155.53662049014235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313868</v>
      </c>
      <c r="E112" s="53">
        <f t="shared" si="25"/>
        <v>488179.68</v>
      </c>
      <c r="F112" s="54">
        <f t="shared" si="0"/>
        <v>155.53662049014235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313868</v>
      </c>
      <c r="E117" s="244">
        <v>488179.68</v>
      </c>
      <c r="F117" s="54">
        <f t="shared" si="0"/>
        <v>155.53662049014235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1400</v>
      </c>
      <c r="E124" s="53">
        <f t="shared" si="27"/>
        <v>5819.42</v>
      </c>
      <c r="F124" s="54">
        <f t="shared" si="0"/>
        <v>415.67285714285714</v>
      </c>
    </row>
    <row r="125" spans="1:6" ht="12.75" customHeight="1" x14ac:dyDescent="0.2">
      <c r="A125" s="55">
        <v>661</v>
      </c>
      <c r="B125" s="88" t="s">
        <v>293</v>
      </c>
      <c r="C125" s="52" t="s">
        <v>294</v>
      </c>
      <c r="D125" s="53">
        <f t="shared" ref="D125:E125" si="28">SUM(D126:D127)</f>
        <v>1400</v>
      </c>
      <c r="E125" s="53">
        <f t="shared" si="28"/>
        <v>2419.42</v>
      </c>
      <c r="F125" s="54">
        <f t="shared" si="0"/>
        <v>172.81571428571431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1400</v>
      </c>
      <c r="E127" s="244">
        <v>2419.42</v>
      </c>
      <c r="F127" s="54">
        <f t="shared" si="0"/>
        <v>172.81571428571431</v>
      </c>
    </row>
    <row r="128" spans="1:6" ht="24" x14ac:dyDescent="0.2">
      <c r="A128" s="55">
        <v>663</v>
      </c>
      <c r="B128" s="233" t="s">
        <v>299</v>
      </c>
      <c r="C128" s="52" t="s">
        <v>300</v>
      </c>
      <c r="D128" s="53">
        <f t="shared" ref="D128:E128" si="29">SUM(D129:D132)</f>
        <v>0</v>
      </c>
      <c r="E128" s="53">
        <f t="shared" si="29"/>
        <v>3400</v>
      </c>
      <c r="F128" s="54" t="str">
        <f t="shared" si="0"/>
        <v>-</v>
      </c>
    </row>
    <row r="129" spans="1:6" ht="12.75" customHeight="1" x14ac:dyDescent="0.2">
      <c r="A129" s="55">
        <v>6631</v>
      </c>
      <c r="B129" s="88" t="s">
        <v>301</v>
      </c>
      <c r="C129" s="52" t="s">
        <v>302</v>
      </c>
      <c r="D129" s="244"/>
      <c r="E129" s="244">
        <v>3400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700838</v>
      </c>
      <c r="E133" s="53">
        <f t="shared" si="30"/>
        <v>621691.93000000005</v>
      </c>
      <c r="F133" s="54">
        <f t="shared" ref="F133:F223" si="31">IF(D133&lt;&gt;0,IF(E133/D133&gt;=100,"&gt;&gt;100",E133/D133*100),"-")</f>
        <v>88.70693797996114</v>
      </c>
    </row>
    <row r="134" spans="1:6" ht="24" x14ac:dyDescent="0.2">
      <c r="A134" s="55">
        <v>671</v>
      </c>
      <c r="B134" s="234" t="s">
        <v>311</v>
      </c>
      <c r="C134" s="52" t="s">
        <v>312</v>
      </c>
      <c r="D134" s="53">
        <f t="shared" ref="D134:E134" si="32">SUM(D135:D137)</f>
        <v>700838</v>
      </c>
      <c r="E134" s="53">
        <f t="shared" si="32"/>
        <v>621691.93000000005</v>
      </c>
      <c r="F134" s="54">
        <f t="shared" si="31"/>
        <v>88.70693797996114</v>
      </c>
    </row>
    <row r="135" spans="1:6" ht="12.75" customHeight="1" x14ac:dyDescent="0.2">
      <c r="A135" s="55">
        <v>6711</v>
      </c>
      <c r="B135" s="87" t="s">
        <v>313</v>
      </c>
      <c r="C135" s="52" t="s">
        <v>314</v>
      </c>
      <c r="D135" s="244">
        <v>700838</v>
      </c>
      <c r="E135" s="244">
        <v>621691.93000000005</v>
      </c>
      <c r="F135" s="54">
        <f t="shared" si="31"/>
        <v>88.70693797996114</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7644078</v>
      </c>
      <c r="E151" s="53">
        <f t="shared" si="35"/>
        <v>8313167.9100000011</v>
      </c>
      <c r="F151" s="54">
        <f t="shared" si="31"/>
        <v>108.75304922320261</v>
      </c>
    </row>
    <row r="152" spans="1:6" ht="12.75" customHeight="1" x14ac:dyDescent="0.2">
      <c r="A152" s="55">
        <v>31</v>
      </c>
      <c r="B152" s="87" t="s">
        <v>346</v>
      </c>
      <c r="C152" s="52" t="s">
        <v>35</v>
      </c>
      <c r="D152" s="53">
        <f t="shared" ref="D152:E152" si="36">D153+D158+D159</f>
        <v>6565047</v>
      </c>
      <c r="E152" s="53">
        <f t="shared" si="36"/>
        <v>6935260.1700000009</v>
      </c>
      <c r="F152" s="54">
        <f t="shared" si="31"/>
        <v>105.63915490627866</v>
      </c>
    </row>
    <row r="153" spans="1:6" ht="12.75" customHeight="1" x14ac:dyDescent="0.2">
      <c r="A153" s="55">
        <v>311</v>
      </c>
      <c r="B153" s="87" t="s">
        <v>347</v>
      </c>
      <c r="C153" s="52" t="s">
        <v>348</v>
      </c>
      <c r="D153" s="53">
        <f t="shared" ref="D153:E153" si="37">SUM(D154:D157)</f>
        <v>5495262</v>
      </c>
      <c r="E153" s="53">
        <f t="shared" si="37"/>
        <v>5714768.7700000005</v>
      </c>
      <c r="F153" s="54">
        <f t="shared" si="31"/>
        <v>103.99447323894657</v>
      </c>
    </row>
    <row r="154" spans="1:6" ht="12.75" customHeight="1" x14ac:dyDescent="0.2">
      <c r="A154" s="55">
        <v>3111</v>
      </c>
      <c r="B154" s="87" t="s">
        <v>349</v>
      </c>
      <c r="C154" s="52" t="s">
        <v>350</v>
      </c>
      <c r="D154" s="244">
        <v>5474960</v>
      </c>
      <c r="E154" s="244">
        <v>5694628.4900000002</v>
      </c>
      <c r="F154" s="54">
        <f t="shared" si="31"/>
        <v>104.01223917617664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20302</v>
      </c>
      <c r="E157" s="244">
        <v>20140.28</v>
      </c>
      <c r="F157" s="54">
        <f t="shared" si="31"/>
        <v>99.203428233671559</v>
      </c>
    </row>
    <row r="158" spans="1:6" ht="12.75" customHeight="1" x14ac:dyDescent="0.2">
      <c r="A158" s="55">
        <v>312</v>
      </c>
      <c r="B158" s="87" t="s">
        <v>357</v>
      </c>
      <c r="C158" s="52" t="s">
        <v>358</v>
      </c>
      <c r="D158" s="244">
        <v>193812</v>
      </c>
      <c r="E158" s="244">
        <v>273222.28000000003</v>
      </c>
      <c r="F158" s="54">
        <f t="shared" si="31"/>
        <v>140.97283965905106</v>
      </c>
    </row>
    <row r="159" spans="1:6" ht="12.75" customHeight="1" x14ac:dyDescent="0.2">
      <c r="A159" s="55">
        <v>313</v>
      </c>
      <c r="B159" s="87" t="s">
        <v>359</v>
      </c>
      <c r="C159" s="52" t="s">
        <v>360</v>
      </c>
      <c r="D159" s="53">
        <f t="shared" ref="D159:E159" si="38">SUM(D160:D162)</f>
        <v>875973</v>
      </c>
      <c r="E159" s="53">
        <f t="shared" si="38"/>
        <v>947269.12</v>
      </c>
      <c r="F159" s="54">
        <f t="shared" si="31"/>
        <v>108.13907734599127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855648</v>
      </c>
      <c r="E161" s="244">
        <v>924944.12</v>
      </c>
      <c r="F161" s="54">
        <f t="shared" si="31"/>
        <v>108.09867141628334</v>
      </c>
    </row>
    <row r="162" spans="1:6" ht="12.75" customHeight="1" x14ac:dyDescent="0.2">
      <c r="A162" s="55">
        <v>3133</v>
      </c>
      <c r="B162" s="87" t="s">
        <v>364</v>
      </c>
      <c r="C162" s="52" t="s">
        <v>365</v>
      </c>
      <c r="D162" s="244">
        <v>20325</v>
      </c>
      <c r="E162" s="244">
        <v>22325</v>
      </c>
      <c r="F162" s="54">
        <f t="shared" si="31"/>
        <v>109.840098400984</v>
      </c>
    </row>
    <row r="163" spans="1:6" ht="12.75" customHeight="1" x14ac:dyDescent="0.2">
      <c r="A163" s="55">
        <v>32</v>
      </c>
      <c r="B163" s="87" t="s">
        <v>366</v>
      </c>
      <c r="C163" s="52" t="s">
        <v>367</v>
      </c>
      <c r="D163" s="53">
        <f t="shared" ref="D163:E163" si="39">D164+D169+D177+D187+D188</f>
        <v>1072491</v>
      </c>
      <c r="E163" s="53">
        <f t="shared" si="39"/>
        <v>1369256.76</v>
      </c>
      <c r="F163" s="54">
        <f t="shared" si="31"/>
        <v>127.67069933453988</v>
      </c>
    </row>
    <row r="164" spans="1:6" ht="12.75" customHeight="1" x14ac:dyDescent="0.2">
      <c r="A164" s="55">
        <v>321</v>
      </c>
      <c r="B164" s="87" t="s">
        <v>368</v>
      </c>
      <c r="C164" s="52" t="s">
        <v>369</v>
      </c>
      <c r="D164" s="53">
        <f t="shared" ref="D164:E164" si="40">SUM(D165:D168)</f>
        <v>241406</v>
      </c>
      <c r="E164" s="53">
        <f t="shared" si="40"/>
        <v>445210.62</v>
      </c>
      <c r="F164" s="54">
        <f t="shared" si="31"/>
        <v>184.42400768829273</v>
      </c>
    </row>
    <row r="165" spans="1:6" ht="12.75" customHeight="1" x14ac:dyDescent="0.2">
      <c r="A165" s="55">
        <v>3211</v>
      </c>
      <c r="B165" s="87" t="s">
        <v>370</v>
      </c>
      <c r="C165" s="52" t="s">
        <v>371</v>
      </c>
      <c r="D165" s="244">
        <v>6806</v>
      </c>
      <c r="E165" s="244">
        <v>45993.3</v>
      </c>
      <c r="F165" s="54">
        <f t="shared" si="31"/>
        <v>675.77578607111377</v>
      </c>
    </row>
    <row r="166" spans="1:6" ht="12.75" customHeight="1" x14ac:dyDescent="0.2">
      <c r="A166" s="55">
        <v>3212</v>
      </c>
      <c r="B166" s="87" t="s">
        <v>372</v>
      </c>
      <c r="C166" s="52" t="s">
        <v>373</v>
      </c>
      <c r="D166" s="244">
        <v>231520</v>
      </c>
      <c r="E166" s="244">
        <v>305323.69</v>
      </c>
      <c r="F166" s="54">
        <f t="shared" si="31"/>
        <v>131.87788959917071</v>
      </c>
    </row>
    <row r="167" spans="1:6" ht="12.75" customHeight="1" x14ac:dyDescent="0.2">
      <c r="A167" s="55">
        <v>3213</v>
      </c>
      <c r="B167" s="87" t="s">
        <v>374</v>
      </c>
      <c r="C167" s="52" t="s">
        <v>375</v>
      </c>
      <c r="D167" s="244">
        <v>3080</v>
      </c>
      <c r="E167" s="244">
        <v>93893.63</v>
      </c>
      <c r="F167" s="54">
        <f t="shared" si="31"/>
        <v>3048.4944805194809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545140</v>
      </c>
      <c r="E169" s="53">
        <f t="shared" si="41"/>
        <v>562060.97</v>
      </c>
      <c r="F169" s="54">
        <f t="shared" si="31"/>
        <v>103.10396778809113</v>
      </c>
    </row>
    <row r="170" spans="1:6" ht="12.75" customHeight="1" x14ac:dyDescent="0.2">
      <c r="A170" s="55">
        <v>3221</v>
      </c>
      <c r="B170" s="87" t="s">
        <v>380</v>
      </c>
      <c r="C170" s="52" t="s">
        <v>381</v>
      </c>
      <c r="D170" s="244">
        <v>138550</v>
      </c>
      <c r="E170" s="244">
        <v>126421.35</v>
      </c>
      <c r="F170" s="54">
        <f t="shared" si="31"/>
        <v>91.24601226993866</v>
      </c>
    </row>
    <row r="171" spans="1:6" ht="12.75" customHeight="1" x14ac:dyDescent="0.2">
      <c r="A171" s="55">
        <v>3222</v>
      </c>
      <c r="B171" s="87" t="s">
        <v>382</v>
      </c>
      <c r="C171" s="52" t="s">
        <v>383</v>
      </c>
      <c r="D171" s="244">
        <v>246978</v>
      </c>
      <c r="E171" s="244">
        <v>304324.90999999997</v>
      </c>
      <c r="F171" s="54">
        <f t="shared" si="31"/>
        <v>123.21944059794798</v>
      </c>
    </row>
    <row r="172" spans="1:6" ht="12.75" customHeight="1" x14ac:dyDescent="0.2">
      <c r="A172" s="55">
        <v>3223</v>
      </c>
      <c r="B172" s="87" t="s">
        <v>384</v>
      </c>
      <c r="C172" s="52" t="s">
        <v>385</v>
      </c>
      <c r="D172" s="244">
        <v>143584</v>
      </c>
      <c r="E172" s="244">
        <v>126704.35</v>
      </c>
      <c r="F172" s="54">
        <f t="shared" si="31"/>
        <v>88.244059226654784</v>
      </c>
    </row>
    <row r="173" spans="1:6" ht="12.75" customHeight="1" x14ac:dyDescent="0.2">
      <c r="A173" s="55">
        <v>3224</v>
      </c>
      <c r="B173" s="87" t="s">
        <v>386</v>
      </c>
      <c r="C173" s="52" t="s">
        <v>387</v>
      </c>
      <c r="D173" s="244">
        <v>1389</v>
      </c>
      <c r="E173" s="244"/>
      <c r="F173" s="54">
        <f t="shared" si="31"/>
        <v>0</v>
      </c>
    </row>
    <row r="174" spans="1:6" ht="12.75" customHeight="1" x14ac:dyDescent="0.2">
      <c r="A174" s="55">
        <v>3225</v>
      </c>
      <c r="B174" s="87" t="s">
        <v>388</v>
      </c>
      <c r="C174" s="52" t="s">
        <v>389</v>
      </c>
      <c r="D174" s="244">
        <v>13168</v>
      </c>
      <c r="E174" s="244">
        <v>4610.3599999999997</v>
      </c>
      <c r="F174" s="54">
        <f t="shared" si="31"/>
        <v>35.011846901579588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1471</v>
      </c>
      <c r="E176" s="244"/>
      <c r="F176" s="54">
        <f t="shared" si="31"/>
        <v>0</v>
      </c>
    </row>
    <row r="177" spans="1:6" ht="12.75" customHeight="1" x14ac:dyDescent="0.2">
      <c r="A177" s="55">
        <v>323</v>
      </c>
      <c r="B177" s="87" t="s">
        <v>394</v>
      </c>
      <c r="C177" s="52" t="s">
        <v>395</v>
      </c>
      <c r="D177" s="53">
        <f t="shared" ref="D177:E177" si="42">SUM(D178:D186)</f>
        <v>242443</v>
      </c>
      <c r="E177" s="53">
        <f t="shared" si="42"/>
        <v>301648.44999999995</v>
      </c>
      <c r="F177" s="54">
        <f t="shared" si="31"/>
        <v>124.42035859975333</v>
      </c>
    </row>
    <row r="178" spans="1:6" ht="12.75" customHeight="1" x14ac:dyDescent="0.2">
      <c r="A178" s="55">
        <v>3231</v>
      </c>
      <c r="B178" s="87" t="s">
        <v>396</v>
      </c>
      <c r="C178" s="52" t="s">
        <v>397</v>
      </c>
      <c r="D178" s="244">
        <v>42104</v>
      </c>
      <c r="E178" s="244">
        <v>101767.11</v>
      </c>
      <c r="F178" s="54">
        <f t="shared" si="31"/>
        <v>241.70413737412125</v>
      </c>
    </row>
    <row r="179" spans="1:6" ht="12.75" customHeight="1" x14ac:dyDescent="0.2">
      <c r="A179" s="55">
        <v>3232</v>
      </c>
      <c r="B179" s="87" t="s">
        <v>398</v>
      </c>
      <c r="C179" s="52" t="s">
        <v>399</v>
      </c>
      <c r="D179" s="244">
        <v>76868</v>
      </c>
      <c r="E179" s="244">
        <v>58837.26</v>
      </c>
      <c r="F179" s="54">
        <f t="shared" si="31"/>
        <v>76.543242961960772</v>
      </c>
    </row>
    <row r="180" spans="1:6" ht="12.75" customHeight="1" x14ac:dyDescent="0.2">
      <c r="A180" s="55">
        <v>3233</v>
      </c>
      <c r="B180" s="87" t="s">
        <v>400</v>
      </c>
      <c r="C180" s="52" t="s">
        <v>401</v>
      </c>
      <c r="D180" s="244">
        <v>960</v>
      </c>
      <c r="E180" s="244">
        <v>5514</v>
      </c>
      <c r="F180" s="54">
        <f t="shared" si="31"/>
        <v>574.375</v>
      </c>
    </row>
    <row r="181" spans="1:6" ht="12.75" customHeight="1" x14ac:dyDescent="0.2">
      <c r="A181" s="55">
        <v>3234</v>
      </c>
      <c r="B181" s="87" t="s">
        <v>402</v>
      </c>
      <c r="C181" s="52" t="s">
        <v>403</v>
      </c>
      <c r="D181" s="244">
        <v>60724</v>
      </c>
      <c r="E181" s="244">
        <v>69012.740000000005</v>
      </c>
      <c r="F181" s="54">
        <f t="shared" si="31"/>
        <v>113.64985837560108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7010</v>
      </c>
      <c r="E183" s="244">
        <v>17520.009999999998</v>
      </c>
      <c r="F183" s="54">
        <f t="shared" si="31"/>
        <v>249.92881597717545</v>
      </c>
    </row>
    <row r="184" spans="1:6" ht="12.75" customHeight="1" x14ac:dyDescent="0.2">
      <c r="A184" s="55">
        <v>3237</v>
      </c>
      <c r="B184" s="87" t="s">
        <v>408</v>
      </c>
      <c r="C184" s="52" t="s">
        <v>409</v>
      </c>
      <c r="D184" s="244">
        <v>2858</v>
      </c>
      <c r="E184" s="244">
        <v>3517.5</v>
      </c>
      <c r="F184" s="54">
        <f t="shared" si="31"/>
        <v>123.07557732680196</v>
      </c>
    </row>
    <row r="185" spans="1:6" ht="12.75" customHeight="1" x14ac:dyDescent="0.2">
      <c r="A185" s="55">
        <v>3238</v>
      </c>
      <c r="B185" s="87" t="s">
        <v>410</v>
      </c>
      <c r="C185" s="52" t="s">
        <v>411</v>
      </c>
      <c r="D185" s="244">
        <v>23637</v>
      </c>
      <c r="E185" s="244">
        <v>21544.91</v>
      </c>
      <c r="F185" s="54">
        <f t="shared" si="31"/>
        <v>91.1490882937767</v>
      </c>
    </row>
    <row r="186" spans="1:6" ht="12.75" customHeight="1" x14ac:dyDescent="0.2">
      <c r="A186" s="55">
        <v>3239</v>
      </c>
      <c r="B186" s="87" t="s">
        <v>412</v>
      </c>
      <c r="C186" s="52" t="s">
        <v>413</v>
      </c>
      <c r="D186" s="244">
        <v>28282</v>
      </c>
      <c r="E186" s="244">
        <v>23934.92</v>
      </c>
      <c r="F186" s="54">
        <f t="shared" si="31"/>
        <v>84.629517007283781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43502</v>
      </c>
      <c r="E188" s="53">
        <f t="shared" si="43"/>
        <v>60336.72</v>
      </c>
      <c r="F188" s="54">
        <f t="shared" si="31"/>
        <v>138.69872649533355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31745</v>
      </c>
      <c r="E190" s="244">
        <v>32430.51</v>
      </c>
      <c r="F190" s="54">
        <f t="shared" si="31"/>
        <v>102.15942668136715</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1394</v>
      </c>
      <c r="E192" s="244">
        <v>1484.38</v>
      </c>
      <c r="F192" s="54">
        <f t="shared" si="31"/>
        <v>106.48350071736013</v>
      </c>
    </row>
    <row r="193" spans="1:6" ht="12.75" customHeight="1" x14ac:dyDescent="0.2">
      <c r="A193" s="55">
        <v>3295</v>
      </c>
      <c r="B193" s="87" t="s">
        <v>426</v>
      </c>
      <c r="C193" s="52" t="s">
        <v>427</v>
      </c>
      <c r="D193" s="244">
        <v>250</v>
      </c>
      <c r="E193" s="244"/>
      <c r="F193" s="54">
        <f t="shared" si="31"/>
        <v>0</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10113</v>
      </c>
      <c r="E195" s="244">
        <v>26421.83</v>
      </c>
      <c r="F195" s="54">
        <f t="shared" si="31"/>
        <v>261.26599426480766</v>
      </c>
    </row>
    <row r="196" spans="1:6" ht="12.75" customHeight="1" x14ac:dyDescent="0.2">
      <c r="A196" s="55">
        <v>34</v>
      </c>
      <c r="B196" s="234" t="s">
        <v>432</v>
      </c>
      <c r="C196" s="52" t="s">
        <v>433</v>
      </c>
      <c r="D196" s="53">
        <f t="shared" ref="D196:E196" si="44">D197+D202+D210</f>
        <v>6540</v>
      </c>
      <c r="E196" s="53">
        <f t="shared" si="44"/>
        <v>8650.98</v>
      </c>
      <c r="F196" s="54">
        <f t="shared" si="31"/>
        <v>132.27798165137614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6540</v>
      </c>
      <c r="E210" s="53">
        <f t="shared" si="47"/>
        <v>8650.98</v>
      </c>
      <c r="F210" s="54">
        <f t="shared" si="31"/>
        <v>132.27798165137614</v>
      </c>
    </row>
    <row r="211" spans="1:6" ht="12.75" customHeight="1" x14ac:dyDescent="0.2">
      <c r="A211" s="55">
        <v>3431</v>
      </c>
      <c r="B211" s="234" t="s">
        <v>462</v>
      </c>
      <c r="C211" s="52" t="s">
        <v>463</v>
      </c>
      <c r="D211" s="244">
        <v>6540</v>
      </c>
      <c r="E211" s="244">
        <v>8650.98</v>
      </c>
      <c r="F211" s="54">
        <f t="shared" si="31"/>
        <v>132.27798165137614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7644078</v>
      </c>
      <c r="E289" s="53">
        <f t="shared" si="79"/>
        <v>8313167.9100000011</v>
      </c>
      <c r="F289" s="54">
        <f t="shared" si="76"/>
        <v>108.75304922320261</v>
      </c>
    </row>
    <row r="290" spans="1:6" ht="12.75" customHeight="1" x14ac:dyDescent="0.2">
      <c r="A290" s="55" t="s">
        <v>605</v>
      </c>
      <c r="B290" s="87" t="s">
        <v>616</v>
      </c>
      <c r="C290" s="52" t="s">
        <v>617</v>
      </c>
      <c r="D290" s="53">
        <f>IF(D6&gt;=D289,D6-D289,0)</f>
        <v>230502</v>
      </c>
      <c r="E290" s="53">
        <f>IF(E6&gt;=E289,E6-E289,0)</f>
        <v>73335.83999999892</v>
      </c>
      <c r="F290" s="54">
        <f t="shared" si="76"/>
        <v>31.8157065882287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114147</v>
      </c>
      <c r="E292" s="244">
        <v>143094</v>
      </c>
      <c r="F292" s="54">
        <f t="shared" si="76"/>
        <v>125.35940497779178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201555</v>
      </c>
      <c r="E350" s="53">
        <f t="shared" si="95"/>
        <v>180015.44999999998</v>
      </c>
      <c r="F350" s="54">
        <f t="shared" si="81"/>
        <v>89.313313983776126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201555</v>
      </c>
      <c r="E363" s="53">
        <f t="shared" si="99"/>
        <v>180015.44999999998</v>
      </c>
      <c r="F363" s="54">
        <f t="shared" si="81"/>
        <v>89.313313983776126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40122</v>
      </c>
      <c r="E369" s="53">
        <f t="shared" si="101"/>
        <v>28648.489999999998</v>
      </c>
      <c r="F369" s="54">
        <f t="shared" si="81"/>
        <v>71.403444494292401</v>
      </c>
    </row>
    <row r="370" spans="1:6" ht="12.75" customHeight="1" x14ac:dyDescent="0.2">
      <c r="A370" s="55">
        <v>4221</v>
      </c>
      <c r="B370" s="87" t="s">
        <v>671</v>
      </c>
      <c r="C370" s="52" t="s">
        <v>763</v>
      </c>
      <c r="D370" s="244">
        <v>8198</v>
      </c>
      <c r="E370" s="244">
        <v>17587.5</v>
      </c>
      <c r="F370" s="54">
        <f t="shared" si="81"/>
        <v>214.5340326909002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469</v>
      </c>
      <c r="F372" s="54" t="str">
        <f t="shared" si="81"/>
        <v>-</v>
      </c>
    </row>
    <row r="373" spans="1:6" ht="12.75" customHeight="1" x14ac:dyDescent="0.2">
      <c r="A373" s="55">
        <v>4224</v>
      </c>
      <c r="B373" s="87" t="s">
        <v>677</v>
      </c>
      <c r="C373" s="52" t="s">
        <v>767</v>
      </c>
      <c r="D373" s="244">
        <v>2791</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29133</v>
      </c>
      <c r="E376" s="244">
        <v>10591.99</v>
      </c>
      <c r="F376" s="54">
        <f t="shared" si="81"/>
        <v>36.35736106820444</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161433</v>
      </c>
      <c r="E383" s="53">
        <f t="shared" si="103"/>
        <v>151366.96</v>
      </c>
      <c r="F383" s="54">
        <f t="shared" si="81"/>
        <v>93.764571060439934</v>
      </c>
    </row>
    <row r="384" spans="1:6" ht="12.75" customHeight="1" x14ac:dyDescent="0.2">
      <c r="A384" s="55">
        <v>4241</v>
      </c>
      <c r="B384" s="87" t="s">
        <v>780</v>
      </c>
      <c r="C384" s="52" t="s">
        <v>781</v>
      </c>
      <c r="D384" s="244">
        <v>155058</v>
      </c>
      <c r="E384" s="244">
        <v>147831</v>
      </c>
      <c r="F384" s="54">
        <f t="shared" si="81"/>
        <v>95.339163409820841</v>
      </c>
    </row>
    <row r="385" spans="1:6" ht="12.75" customHeight="1" x14ac:dyDescent="0.2">
      <c r="A385" s="55">
        <v>4242</v>
      </c>
      <c r="B385" s="87" t="s">
        <v>701</v>
      </c>
      <c r="C385" s="52" t="s">
        <v>782</v>
      </c>
      <c r="D385" s="244">
        <v>6375</v>
      </c>
      <c r="E385" s="244">
        <v>3535.96</v>
      </c>
      <c r="F385" s="54">
        <f t="shared" si="81"/>
        <v>55.46603921568628</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201555</v>
      </c>
      <c r="E408" s="53">
        <f t="shared" si="111"/>
        <v>180015.44999999998</v>
      </c>
      <c r="F408" s="54">
        <f t="shared" si="81"/>
        <v>89.313313983776126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7874580</v>
      </c>
      <c r="E412" s="53">
        <f>E6+E298</f>
        <v>8386503.75</v>
      </c>
      <c r="F412" s="54">
        <f t="shared" si="81"/>
        <v>106.50096576579323</v>
      </c>
    </row>
    <row r="413" spans="1:6" ht="12.75" customHeight="1" x14ac:dyDescent="0.2">
      <c r="A413" s="55" t="s">
        <v>605</v>
      </c>
      <c r="B413" s="87" t="s">
        <v>828</v>
      </c>
      <c r="C413" s="52" t="s">
        <v>829</v>
      </c>
      <c r="D413" s="53">
        <f t="shared" ref="D413:E413" si="112">D289+D350</f>
        <v>7845633</v>
      </c>
      <c r="E413" s="53">
        <f t="shared" si="112"/>
        <v>8493183.3600000013</v>
      </c>
      <c r="F413" s="54">
        <f t="shared" si="81"/>
        <v>108.25364071962073</v>
      </c>
    </row>
    <row r="414" spans="1:6" ht="12.75" customHeight="1" x14ac:dyDescent="0.2">
      <c r="A414" s="55" t="s">
        <v>605</v>
      </c>
      <c r="B414" s="87" t="s">
        <v>830</v>
      </c>
      <c r="C414" s="52" t="s">
        <v>831</v>
      </c>
      <c r="D414" s="53">
        <f t="shared" ref="D414:E414" si="113">IF(D412&gt;=D413,D412-D413,0)</f>
        <v>28947</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106679.61000000127</v>
      </c>
      <c r="F415" s="54" t="str">
        <f t="shared" si="81"/>
        <v>-</v>
      </c>
    </row>
    <row r="416" spans="1:6" ht="12.75" customHeight="1" x14ac:dyDescent="0.2">
      <c r="A416" s="62" t="s">
        <v>834</v>
      </c>
      <c r="B416" s="234" t="s">
        <v>835</v>
      </c>
      <c r="C416" s="63" t="s">
        <v>836</v>
      </c>
      <c r="D416" s="53">
        <f t="shared" ref="D416:E416" si="115">IF(D292-D293+D409-D410&gt;=0,D292-D293+D409-D410,0)</f>
        <v>114147</v>
      </c>
      <c r="E416" s="53">
        <f t="shared" si="115"/>
        <v>143094</v>
      </c>
      <c r="F416" s="54">
        <f t="shared" si="81"/>
        <v>125.35940497779178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7874580</v>
      </c>
      <c r="E639" s="53">
        <f t="shared" si="180"/>
        <v>8386503.75</v>
      </c>
      <c r="F639" s="54">
        <f t="shared" si="119"/>
        <v>106.50096576579323</v>
      </c>
    </row>
    <row r="640" spans="1:6" ht="12.75" customHeight="1" x14ac:dyDescent="0.2">
      <c r="A640" s="55" t="s">
        <v>605</v>
      </c>
      <c r="B640" s="87" t="s">
        <v>1274</v>
      </c>
      <c r="C640" s="52" t="s">
        <v>1275</v>
      </c>
      <c r="D640" s="53">
        <f t="shared" ref="D640:E640" si="181">D413+D528</f>
        <v>7845633</v>
      </c>
      <c r="E640" s="53">
        <f t="shared" si="181"/>
        <v>8493183.3600000013</v>
      </c>
      <c r="F640" s="54">
        <f t="shared" si="119"/>
        <v>108.25364071962073</v>
      </c>
    </row>
    <row r="641" spans="1:6" ht="12.75" customHeight="1" x14ac:dyDescent="0.2">
      <c r="A641" s="55" t="s">
        <v>605</v>
      </c>
      <c r="B641" s="87" t="s">
        <v>1276</v>
      </c>
      <c r="C641" s="52" t="s">
        <v>1277</v>
      </c>
      <c r="D641" s="53">
        <f t="shared" ref="D641:E641" si="182">IF(D639&gt;=D640,D639-D640,0)</f>
        <v>28947</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106679.61000000127</v>
      </c>
      <c r="F642" s="54" t="str">
        <f t="shared" si="119"/>
        <v>-</v>
      </c>
    </row>
    <row r="643" spans="1:6" ht="24" x14ac:dyDescent="0.2">
      <c r="A643" s="62" t="s">
        <v>1280</v>
      </c>
      <c r="B643" s="87" t="s">
        <v>1281</v>
      </c>
      <c r="C643" s="63" t="s">
        <v>1280</v>
      </c>
      <c r="D643" s="53">
        <f t="shared" ref="D643:E643" si="184">IF(D416-D417+D637-D638&gt;=0,D416-D417+D637-D638,0)</f>
        <v>114147</v>
      </c>
      <c r="E643" s="53">
        <f t="shared" si="184"/>
        <v>143094</v>
      </c>
      <c r="F643" s="54">
        <f t="shared" si="119"/>
        <v>125.35940497779178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143094</v>
      </c>
      <c r="E645" s="53">
        <f t="shared" si="186"/>
        <v>36414.389999998733</v>
      </c>
      <c r="F645" s="54">
        <f t="shared" si="119"/>
        <v>25.447880414272252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v>1884.11</v>
      </c>
      <c r="F647" s="59" t="str">
        <f t="shared" si="119"/>
        <v>-</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142369</v>
      </c>
      <c r="E649" s="244">
        <v>163416.73000000001</v>
      </c>
      <c r="F649" s="54">
        <f t="shared" ref="F649:F724" si="188">IF(D649&lt;&gt;0,IF(E649/D649&gt;=100,"&gt;&gt;100",E649/D649*100),"-")</f>
        <v>114.78392768088558</v>
      </c>
    </row>
    <row r="650" spans="1:6" ht="12.75" customHeight="1" x14ac:dyDescent="0.2">
      <c r="A650" s="55" t="s">
        <v>1293</v>
      </c>
      <c r="B650" s="87" t="s">
        <v>1294</v>
      </c>
      <c r="C650" s="52" t="s">
        <v>1293</v>
      </c>
      <c r="D650" s="244">
        <v>8206189</v>
      </c>
      <c r="E650" s="244">
        <v>8783765.4900000002</v>
      </c>
      <c r="F650" s="54">
        <f t="shared" si="188"/>
        <v>107.03830352920217</v>
      </c>
    </row>
    <row r="651" spans="1:6" ht="12.75" customHeight="1" x14ac:dyDescent="0.2">
      <c r="A651" s="55" t="s">
        <v>1295</v>
      </c>
      <c r="B651" s="87" t="s">
        <v>1296</v>
      </c>
      <c r="C651" s="52" t="s">
        <v>1295</v>
      </c>
      <c r="D651" s="244">
        <v>8185141</v>
      </c>
      <c r="E651" s="244">
        <v>8898038.4600000009</v>
      </c>
      <c r="F651" s="54">
        <f t="shared" si="188"/>
        <v>108.70965399374306</v>
      </c>
    </row>
    <row r="652" spans="1:6" ht="24" x14ac:dyDescent="0.2">
      <c r="A652" s="55">
        <v>11</v>
      </c>
      <c r="B652" s="87" t="s">
        <v>1297</v>
      </c>
      <c r="C652" s="52" t="s">
        <v>1298</v>
      </c>
      <c r="D652" s="53">
        <f t="shared" ref="D652:E652" si="189">+D649+D650-D651</f>
        <v>163417</v>
      </c>
      <c r="E652" s="53">
        <f t="shared" si="189"/>
        <v>49143.759999999776</v>
      </c>
      <c r="F652" s="54">
        <f t="shared" si="188"/>
        <v>30.072611784575521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56</v>
      </c>
      <c r="E654" s="266">
        <v>56</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50</v>
      </c>
      <c r="E656" s="266">
        <v>50</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v>65847</v>
      </c>
      <c r="E663" s="244">
        <v>129583.98</v>
      </c>
      <c r="F663" s="54">
        <f t="shared" si="188"/>
        <v>196.79557155223472</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6776286</v>
      </c>
      <c r="E675" s="244">
        <v>7096727.6500000004</v>
      </c>
      <c r="F675" s="54">
        <f t="shared" si="188"/>
        <v>104.72886843914205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16341</v>
      </c>
      <c r="E694" s="244">
        <v>44501.09</v>
      </c>
      <c r="F694" s="54">
        <f t="shared" si="188"/>
        <v>272.32782571446052</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237167</v>
      </c>
      <c r="E710" s="244">
        <v>313189.92</v>
      </c>
      <c r="F710" s="54">
        <f t="shared" si="188"/>
        <v>132.05459444189117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12089</v>
      </c>
      <c r="E716" s="244">
        <v>14552.91</v>
      </c>
      <c r="F716" s="54">
        <f t="shared" si="188"/>
        <v>120.38142112664406</v>
      </c>
    </row>
    <row r="717" spans="1:6" ht="12.75" customHeight="1" x14ac:dyDescent="0.2">
      <c r="A717" s="55">
        <v>31215</v>
      </c>
      <c r="B717" s="87" t="s">
        <v>1410</v>
      </c>
      <c r="C717" s="52" t="s">
        <v>1411</v>
      </c>
      <c r="D717" s="244">
        <v>13304</v>
      </c>
      <c r="E717" s="244">
        <v>14273.14</v>
      </c>
      <c r="F717" s="54">
        <f t="shared" si="188"/>
        <v>107.28457606734815</v>
      </c>
    </row>
    <row r="718" spans="1:6" ht="12.75" customHeight="1" x14ac:dyDescent="0.2">
      <c r="A718" s="55">
        <v>32121</v>
      </c>
      <c r="B718" s="87" t="s">
        <v>1412</v>
      </c>
      <c r="C718" s="52" t="s">
        <v>1413</v>
      </c>
      <c r="D718" s="244">
        <v>231520</v>
      </c>
      <c r="E718" s="244">
        <v>305323.69</v>
      </c>
      <c r="F718" s="54">
        <f t="shared" si="188"/>
        <v>131.87788959917071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7010</v>
      </c>
      <c r="E720" s="244">
        <v>1655</v>
      </c>
      <c r="F720" s="54">
        <f t="shared" si="188"/>
        <v>23.609129814550641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1920</v>
      </c>
      <c r="E722" s="244">
        <v>2580</v>
      </c>
      <c r="F722" s="54">
        <f t="shared" si="188"/>
        <v>134.375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verticalDpi="4294967294"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5098904</v>
      </c>
      <c r="E6" s="231">
        <f t="shared" si="0"/>
        <v>4819363.1000000006</v>
      </c>
      <c r="F6" s="232">
        <f t="shared" ref="F6:F260" si="1">IF(D6&gt;0,IF(E6/D6&gt;=100,"&gt;&gt;100",E6/D6*100),"-")</f>
        <v>94.517627709798035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4855647</v>
      </c>
      <c r="E7" s="106">
        <f t="shared" si="2"/>
        <v>4691457.03</v>
      </c>
      <c r="F7" s="95">
        <f t="shared" si="1"/>
        <v>96.618576885840341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4855647</v>
      </c>
      <c r="E12" s="106">
        <f t="shared" si="3"/>
        <v>4691457.03</v>
      </c>
      <c r="F12" s="95">
        <f t="shared" si="1"/>
        <v>96.618576885840341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4516980</v>
      </c>
      <c r="E13" s="106">
        <f t="shared" si="4"/>
        <v>4395497.24</v>
      </c>
      <c r="F13" s="95">
        <f t="shared" si="1"/>
        <v>97.310531372731347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20533</v>
      </c>
      <c r="E14" s="249">
        <v>20532.61</v>
      </c>
      <c r="F14" s="95">
        <f t="shared" si="1"/>
        <v>99.998100618516546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9693958</v>
      </c>
      <c r="E15" s="249">
        <v>9693957.7300000004</v>
      </c>
      <c r="F15" s="95">
        <f t="shared" si="1"/>
        <v>99.999997214759958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5197511</v>
      </c>
      <c r="E18" s="249">
        <v>5318993.0999999996</v>
      </c>
      <c r="F18" s="95">
        <f t="shared" si="1"/>
        <v>102.33731299462376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204028</v>
      </c>
      <c r="E19" s="106">
        <f t="shared" si="5"/>
        <v>159172.37000000011</v>
      </c>
      <c r="F19" s="95">
        <f t="shared" si="1"/>
        <v>78.014963632442658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472079</v>
      </c>
      <c r="E20" s="249">
        <v>487453.85</v>
      </c>
      <c r="F20" s="95">
        <f t="shared" si="1"/>
        <v>103.25683836815446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2142</v>
      </c>
      <c r="E21" s="249">
        <v>2141.44</v>
      </c>
      <c r="F21" s="95">
        <f t="shared" si="1"/>
        <v>99.973856209150327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67789</v>
      </c>
      <c r="E22" s="249">
        <v>68258.289999999994</v>
      </c>
      <c r="F22" s="95">
        <f t="shared" si="1"/>
        <v>100.69228045848146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5728</v>
      </c>
      <c r="E23" s="249">
        <v>5728.13</v>
      </c>
      <c r="F23" s="95">
        <f t="shared" si="1"/>
        <v>100.00226955307264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46472</v>
      </c>
      <c r="E25" s="249">
        <v>46472.3</v>
      </c>
      <c r="F25" s="95">
        <f t="shared" si="1"/>
        <v>100.0006455500086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405210</v>
      </c>
      <c r="E26" s="249">
        <v>417014.83</v>
      </c>
      <c r="F26" s="95">
        <f t="shared" si="1"/>
        <v>102.91326225907555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795392</v>
      </c>
      <c r="E28" s="249">
        <v>867896.47</v>
      </c>
      <c r="F28" s="95">
        <f t="shared" si="1"/>
        <v>109.11556440094947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134639</v>
      </c>
      <c r="E35" s="106">
        <f t="shared" si="7"/>
        <v>136787.41999999993</v>
      </c>
      <c r="F35" s="95">
        <f t="shared" si="1"/>
        <v>101.59568921337794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684790</v>
      </c>
      <c r="E36" s="249">
        <v>836157.19</v>
      </c>
      <c r="F36" s="95">
        <f t="shared" si="1"/>
        <v>122.10417646285723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550151</v>
      </c>
      <c r="E40" s="249">
        <v>699369.77</v>
      </c>
      <c r="F40" s="95">
        <f t="shared" si="1"/>
        <v>127.12323889259494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211966</v>
      </c>
      <c r="E54" s="249">
        <v>222711.78</v>
      </c>
      <c r="F54" s="95">
        <f t="shared" si="1"/>
        <v>105.06957719634281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211966</v>
      </c>
      <c r="E55" s="249">
        <v>222711.78</v>
      </c>
      <c r="F55" s="95">
        <f t="shared" si="1"/>
        <v>105.06957719634281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243257</v>
      </c>
      <c r="E68" s="106">
        <f t="shared" si="13"/>
        <v>127906.06999999999</v>
      </c>
      <c r="F68" s="95">
        <f t="shared" si="1"/>
        <v>52.580632828654458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163417</v>
      </c>
      <c r="E69" s="106">
        <f t="shared" si="14"/>
        <v>49143.76</v>
      </c>
      <c r="F69" s="95">
        <f t="shared" si="1"/>
        <v>30.07261178457566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163417</v>
      </c>
      <c r="E70" s="106">
        <f t="shared" si="15"/>
        <v>49143.76</v>
      </c>
      <c r="F70" s="95">
        <f t="shared" si="1"/>
        <v>30.07261178457566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163417</v>
      </c>
      <c r="E72" s="249">
        <v>49143.76</v>
      </c>
      <c r="F72" s="95">
        <f t="shared" si="1"/>
        <v>30.07261178457566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73494</v>
      </c>
      <c r="E78" s="106">
        <f>E79+SUM(E82:E84)-E85+E86</f>
        <v>63628.33</v>
      </c>
      <c r="F78" s="95">
        <f t="shared" si="1"/>
        <v>86.576223909434788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60</v>
      </c>
      <c r="E84" s="249">
        <v>59.78</v>
      </c>
      <c r="F84" s="95">
        <f t="shared" si="1"/>
        <v>99.63333333333334</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73434</v>
      </c>
      <c r="E86" s="249">
        <v>63568.55</v>
      </c>
      <c r="F86" s="95">
        <f t="shared" si="1"/>
        <v>86.565555464771094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2265</v>
      </c>
      <c r="E118" s="106">
        <f t="shared" si="20"/>
        <v>2265.12</v>
      </c>
      <c r="F118" s="95">
        <f t="shared" si="1"/>
        <v>100.00529801324502</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2265</v>
      </c>
      <c r="E119" s="106">
        <f t="shared" si="21"/>
        <v>2265.12</v>
      </c>
      <c r="F119" s="95">
        <f t="shared" si="1"/>
        <v>100.00529801324502</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2265</v>
      </c>
      <c r="E123" s="249">
        <v>2265.12</v>
      </c>
      <c r="F123" s="95">
        <f t="shared" si="1"/>
        <v>100.00529801324502</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2285</v>
      </c>
      <c r="E146" s="106">
        <f t="shared" si="26"/>
        <v>9449.91</v>
      </c>
      <c r="F146" s="95">
        <f t="shared" si="1"/>
        <v>413.56280087527352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160</v>
      </c>
      <c r="E158" s="249">
        <v>1263.8</v>
      </c>
      <c r="F158" s="95">
        <f t="shared" si="1"/>
        <v>789.875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2125</v>
      </c>
      <c r="E159" s="249">
        <v>8186.11</v>
      </c>
      <c r="F159" s="95">
        <f t="shared" si="1"/>
        <v>385.22870588235293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1796</v>
      </c>
      <c r="E164" s="106">
        <f t="shared" si="28"/>
        <v>1534.84</v>
      </c>
      <c r="F164" s="95">
        <f t="shared" si="1"/>
        <v>85.458797327394208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1796</v>
      </c>
      <c r="E166" s="249">
        <v>1534.84</v>
      </c>
      <c r="F166" s="95">
        <f t="shared" si="1"/>
        <v>85.458797327394208</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1884.11</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1884.11</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5098904</v>
      </c>
      <c r="E175" s="106">
        <f t="shared" si="30"/>
        <v>4819363.0999999996</v>
      </c>
      <c r="F175" s="95">
        <f t="shared" si="1"/>
        <v>94.51762770979802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96522</v>
      </c>
      <c r="E176" s="106">
        <f t="shared" si="31"/>
        <v>80946.899999999994</v>
      </c>
      <c r="F176" s="95">
        <f t="shared" si="1"/>
        <v>83.863678746814202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96522</v>
      </c>
      <c r="E177" s="106">
        <f t="shared" si="32"/>
        <v>80946.899999999994</v>
      </c>
      <c r="F177" s="95">
        <f t="shared" si="1"/>
        <v>83.863678746814202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19993</v>
      </c>
      <c r="E179" s="249">
        <v>11783.25</v>
      </c>
      <c r="F179" s="95">
        <f t="shared" si="1"/>
        <v>58.936877907267551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76529</v>
      </c>
      <c r="E188" s="249">
        <v>69163.649999999994</v>
      </c>
      <c r="F188" s="95">
        <f t="shared" si="1"/>
        <v>90.375739915587545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5002382</v>
      </c>
      <c r="E237" s="106">
        <f t="shared" si="41"/>
        <v>4738416.1999999993</v>
      </c>
      <c r="F237" s="95">
        <f t="shared" si="1"/>
        <v>94.723197868535408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4845798</v>
      </c>
      <c r="E238" s="106">
        <f t="shared" si="42"/>
        <v>4681916.04</v>
      </c>
      <c r="F238" s="95">
        <f t="shared" si="1"/>
        <v>96.618060430913545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4845798</v>
      </c>
      <c r="E239" s="106">
        <f t="shared" si="43"/>
        <v>4681916.04</v>
      </c>
      <c r="F239" s="95">
        <f t="shared" si="1"/>
        <v>96.618060430913545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4794513</v>
      </c>
      <c r="E240" s="249">
        <v>4630630.1900000004</v>
      </c>
      <c r="F240" s="95">
        <f t="shared" si="1"/>
        <v>96.581867438882753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51285</v>
      </c>
      <c r="E241" s="249">
        <v>51285.85</v>
      </c>
      <c r="F241" s="95">
        <f t="shared" si="1"/>
        <v>100.00165740469922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143094</v>
      </c>
      <c r="E245" s="106">
        <f t="shared" si="45"/>
        <v>36414.39</v>
      </c>
      <c r="F245" s="95">
        <f t="shared" si="1"/>
        <v>25.447880414273133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143094</v>
      </c>
      <c r="E246" s="106">
        <f t="shared" si="46"/>
        <v>36414.39</v>
      </c>
      <c r="F246" s="95">
        <f t="shared" si="1"/>
        <v>25.447880414273133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143094</v>
      </c>
      <c r="E247" s="249">
        <v>36414.39</v>
      </c>
      <c r="F247" s="95">
        <f t="shared" si="1"/>
        <v>25.447880414273133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2285</v>
      </c>
      <c r="E255" s="249">
        <v>9449.91</v>
      </c>
      <c r="F255" s="95">
        <f t="shared" si="1"/>
        <v>413.56280087527352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7886</v>
      </c>
      <c r="E256" s="249">
        <v>7316.5</v>
      </c>
      <c r="F256" s="95">
        <f t="shared" si="1"/>
        <v>92.778341364443321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3319</v>
      </c>
      <c r="E257" s="249">
        <v>3319.36</v>
      </c>
      <c r="F257" s="95">
        <f t="shared" si="1"/>
        <v>100.01084664055439</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261420</v>
      </c>
      <c r="E259" s="106">
        <f t="shared" si="49"/>
        <v>261420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261420</v>
      </c>
      <c r="E260" s="250">
        <v>261420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2285</v>
      </c>
      <c r="E264" s="249">
        <v>9449.91</v>
      </c>
      <c r="F264" s="95">
        <f t="shared" si="50"/>
        <v>413.56280087527352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1796</v>
      </c>
      <c r="E266" s="249">
        <v>1534.84</v>
      </c>
      <c r="F266" s="95">
        <f t="shared" si="50"/>
        <v>85.458797327394208</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73434</v>
      </c>
      <c r="E268" s="249">
        <v>67949.19</v>
      </c>
      <c r="F268" s="95">
        <f t="shared" si="50"/>
        <v>92.530966582237113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96522</v>
      </c>
      <c r="E287" s="249">
        <v>80946.899999999994</v>
      </c>
      <c r="F287" s="95">
        <f t="shared" si="50"/>
        <v>83.863678746814202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76529</v>
      </c>
      <c r="E298" s="249">
        <v>73544.289999999994</v>
      </c>
      <c r="F298" s="95">
        <f t="shared" si="50"/>
        <v>96.099896771158626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7845633</v>
      </c>
      <c r="E114" s="83">
        <f t="shared" si="22"/>
        <v>8493183.3599999994</v>
      </c>
      <c r="F114" s="65">
        <f t="shared" si="1"/>
        <v>108.25364071962072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7598655</v>
      </c>
      <c r="E115" s="83">
        <f t="shared" si="23"/>
        <v>8188858.4500000002</v>
      </c>
      <c r="F115" s="65">
        <f t="shared" si="1"/>
        <v>107.76720946009523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7598655</v>
      </c>
      <c r="E117" s="251">
        <v>8188858.4500000002</v>
      </c>
      <c r="F117" s="65">
        <f t="shared" si="1"/>
        <v>107.76720946009523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246978</v>
      </c>
      <c r="E126" s="251">
        <v>304324.90999999997</v>
      </c>
      <c r="F126" s="65">
        <f t="shared" si="1"/>
        <v>123.21944059794798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7845633</v>
      </c>
      <c r="E141" s="108">
        <f t="shared" si="28"/>
        <v>8493183.3599999994</v>
      </c>
      <c r="F141" s="84">
        <f t="shared" si="1"/>
        <v>108.25364071962072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6135.14</v>
      </c>
      <c r="E5" s="109">
        <f t="shared" si="0"/>
        <v>6135.14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6135.14</v>
      </c>
      <c r="E22" s="110">
        <f t="shared" si="3"/>
        <v>6135.14</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6135.14</v>
      </c>
      <c r="E23" s="110">
        <f t="shared" si="4"/>
        <v>6135.14</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6135.14</v>
      </c>
      <c r="E29" s="252">
        <v>6135.14</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96521.97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8443326.6899999995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8263311.2400000002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6971427.54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1261078.05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30805.65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180015.45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8458901.7599999998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8278886.3099999996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6971427.54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1269287.3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38171.47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180015.45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80946.900000000373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80946.899999999994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80946.899999999994</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11783.25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11783.25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69163.649999999994</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69163.649999999994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16117</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2023-02-03T11:42:07Z</cp:lastPrinted>
  <dcterms:created xsi:type="dcterms:W3CDTF">2022-04-01T05:14:30Z</dcterms:created>
  <dcterms:modified xsi:type="dcterms:W3CDTF">2023-02-07T07:50:53Z</dcterms:modified>
</cp:coreProperties>
</file>