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FINANCIJSKI IZVJEŠTAJI\2024\"/>
    </mc:Choice>
  </mc:AlternateContent>
  <bookViews>
    <workbookView xWindow="0" yWindow="0" windowWidth="28800" windowHeight="11415"/>
  </bookViews>
  <sheets>
    <sheet name="SAŽETAK" sheetId="1" r:id="rId1"/>
    <sheet name="Prihodi i rashodi po ekon." sheetId="20" r:id="rId2"/>
    <sheet name="Prihodi i rashodi po izvorima " sheetId="12" r:id="rId3"/>
    <sheet name="Račun fin prema izvorima f" sheetId="19" r:id="rId4"/>
    <sheet name="Rashodi prema funkcijskoj kl" sheetId="14" r:id="rId5"/>
    <sheet name="Račun financiranja" sheetId="15" r:id="rId6"/>
    <sheet name="Posebni dio" sheetId="18" r:id="rId7"/>
  </sheets>
  <definedNames>
    <definedName name="_xlnm.Print_Area" localSheetId="1">'Prihodi i rashodi po ekon.'!$A$1:$H$106</definedName>
    <definedName name="_xlnm.Print_Area" localSheetId="0">SAŽETAK!$A$1:$I$35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20" l="1"/>
  <c r="G100" i="20"/>
  <c r="F100" i="20"/>
  <c r="G20" i="1"/>
  <c r="H39" i="20"/>
  <c r="G38" i="20"/>
  <c r="F38" i="20"/>
  <c r="F103" i="20" s="1"/>
  <c r="H38" i="20" l="1"/>
  <c r="G103" i="20"/>
  <c r="H103" i="20" s="1"/>
  <c r="H100" i="20"/>
  <c r="D46" i="19" l="1"/>
  <c r="D14" i="19"/>
  <c r="D15" i="19"/>
  <c r="D20" i="19"/>
  <c r="D21" i="19"/>
  <c r="D26" i="19"/>
  <c r="D27" i="19"/>
  <c r="D38" i="19"/>
  <c r="D32" i="19"/>
  <c r="D33" i="19"/>
  <c r="D43" i="19"/>
  <c r="D44" i="19"/>
  <c r="D45" i="19"/>
  <c r="D37" i="19"/>
  <c r="D42" i="19"/>
  <c r="D31" i="19"/>
  <c r="D25" i="19"/>
  <c r="D19" i="19"/>
  <c r="D13" i="19"/>
  <c r="D9" i="19"/>
  <c r="D8" i="19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36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9" i="12"/>
  <c r="B12" i="14"/>
  <c r="B11" i="14" s="1"/>
  <c r="C12" i="14"/>
  <c r="C11" i="14" s="1"/>
  <c r="D12" i="14"/>
  <c r="D13" i="14"/>
  <c r="D14" i="14"/>
  <c r="D15" i="14"/>
  <c r="E14" i="18"/>
  <c r="E15" i="18"/>
  <c r="E17" i="18"/>
  <c r="E18" i="18"/>
  <c r="E19" i="18"/>
  <c r="E20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6" i="18"/>
  <c r="E38" i="18"/>
  <c r="E44" i="18"/>
  <c r="E45" i="18"/>
  <c r="E47" i="18"/>
  <c r="E50" i="18"/>
  <c r="E53" i="18"/>
  <c r="E54" i="18"/>
  <c r="E56" i="18"/>
  <c r="E57" i="18"/>
  <c r="E58" i="18"/>
  <c r="E59" i="18"/>
  <c r="E61" i="18"/>
  <c r="E62" i="18"/>
  <c r="E63" i="18"/>
  <c r="E65" i="18"/>
  <c r="E66" i="18"/>
  <c r="E68" i="18"/>
  <c r="E70" i="18"/>
  <c r="E74" i="18"/>
  <c r="E76" i="18"/>
  <c r="E78" i="18"/>
  <c r="E81" i="18"/>
  <c r="E83" i="18"/>
  <c r="E84" i="18"/>
  <c r="E85" i="18"/>
  <c r="E87" i="18"/>
  <c r="E89" i="18"/>
  <c r="E90" i="18"/>
  <c r="E91" i="18"/>
  <c r="E93" i="18"/>
  <c r="E97" i="18"/>
  <c r="E98" i="18"/>
  <c r="E99" i="18"/>
  <c r="E101" i="18"/>
  <c r="E103" i="18"/>
  <c r="E104" i="18"/>
  <c r="E105" i="18"/>
  <c r="E108" i="18"/>
  <c r="E110" i="18"/>
  <c r="E111" i="18"/>
  <c r="E113" i="18"/>
  <c r="E114" i="18"/>
  <c r="E116" i="18"/>
  <c r="E117" i="18"/>
  <c r="E119" i="18"/>
  <c r="E121" i="18"/>
  <c r="E122" i="18"/>
  <c r="E123" i="18"/>
  <c r="E127" i="18"/>
  <c r="E129" i="18"/>
  <c r="E131" i="18"/>
  <c r="E134" i="18"/>
  <c r="E135" i="18"/>
  <c r="E137" i="18"/>
  <c r="E139" i="18"/>
  <c r="E141" i="18"/>
  <c r="E143" i="18"/>
  <c r="E144" i="18"/>
  <c r="E148" i="18"/>
  <c r="E149" i="18"/>
  <c r="E151" i="18"/>
  <c r="E152" i="18"/>
  <c r="E154" i="18"/>
  <c r="E156" i="18"/>
  <c r="E158" i="18"/>
  <c r="E159" i="18"/>
  <c r="E161" i="18"/>
  <c r="E167" i="18"/>
  <c r="E168" i="18"/>
  <c r="E169" i="18"/>
  <c r="E171" i="18"/>
  <c r="E174" i="18"/>
  <c r="E175" i="18"/>
  <c r="E176" i="18"/>
  <c r="E177" i="18"/>
  <c r="E179" i="18"/>
  <c r="E182" i="18"/>
  <c r="E184" i="18"/>
  <c r="E187" i="18"/>
  <c r="E191" i="18"/>
  <c r="E192" i="18"/>
  <c r="E194" i="18"/>
  <c r="E195" i="18"/>
  <c r="E196" i="18"/>
  <c r="E198" i="18"/>
  <c r="E199" i="18"/>
  <c r="E200" i="18"/>
  <c r="E201" i="18"/>
  <c r="E202" i="18"/>
  <c r="E203" i="18"/>
  <c r="E204" i="18"/>
  <c r="E205" i="18"/>
  <c r="E206" i="18"/>
  <c r="E208" i="18"/>
  <c r="E209" i="18"/>
  <c r="E211" i="18"/>
  <c r="E213" i="18"/>
  <c r="E218" i="18"/>
  <c r="E220" i="18"/>
  <c r="E222" i="18"/>
  <c r="E225" i="18"/>
  <c r="E226" i="18"/>
  <c r="H48" i="20"/>
  <c r="H49" i="20"/>
  <c r="H50" i="20"/>
  <c r="H52" i="20"/>
  <c r="H54" i="20"/>
  <c r="H55" i="20"/>
  <c r="H56" i="20"/>
  <c r="H59" i="20"/>
  <c r="H60" i="20"/>
  <c r="H61" i="20"/>
  <c r="H62" i="20"/>
  <c r="H64" i="20"/>
  <c r="H65" i="20"/>
  <c r="H66" i="20"/>
  <c r="H67" i="20"/>
  <c r="H68" i="20"/>
  <c r="H70" i="20"/>
  <c r="H71" i="20"/>
  <c r="H72" i="20"/>
  <c r="H73" i="20"/>
  <c r="H74" i="20"/>
  <c r="H75" i="20"/>
  <c r="H76" i="20"/>
  <c r="H77" i="20"/>
  <c r="H79" i="20"/>
  <c r="H80" i="20"/>
  <c r="H81" i="20"/>
  <c r="H82" i="20"/>
  <c r="H85" i="20"/>
  <c r="H86" i="20"/>
  <c r="H89" i="20"/>
  <c r="H93" i="20"/>
  <c r="H94" i="20"/>
  <c r="H95" i="20"/>
  <c r="H97" i="20"/>
  <c r="H98" i="20"/>
  <c r="H13" i="20"/>
  <c r="H15" i="20"/>
  <c r="H17" i="20"/>
  <c r="H19" i="20"/>
  <c r="H22" i="20"/>
  <c r="H25" i="20"/>
  <c r="H26" i="20"/>
  <c r="H28" i="20"/>
  <c r="H31" i="20"/>
  <c r="H32" i="20"/>
  <c r="H36" i="20"/>
  <c r="H16" i="1"/>
  <c r="H17" i="1"/>
  <c r="H18" i="1"/>
  <c r="H19" i="1"/>
  <c r="H20" i="1"/>
  <c r="H15" i="1"/>
  <c r="D11" i="14" l="1"/>
  <c r="C42" i="19"/>
  <c r="C43" i="19"/>
  <c r="G84" i="20" l="1"/>
  <c r="F84" i="20"/>
  <c r="F83" i="20" s="1"/>
  <c r="G35" i="20"/>
  <c r="G96" i="20"/>
  <c r="F96" i="20"/>
  <c r="G92" i="20"/>
  <c r="F92" i="20"/>
  <c r="F91" i="20" s="1"/>
  <c r="F90" i="20" s="1"/>
  <c r="G88" i="20"/>
  <c r="F88" i="20"/>
  <c r="G87" i="20"/>
  <c r="F87" i="20"/>
  <c r="G83" i="20"/>
  <c r="G78" i="20"/>
  <c r="F78" i="20"/>
  <c r="G69" i="20"/>
  <c r="F69" i="20"/>
  <c r="G63" i="20"/>
  <c r="F63" i="20"/>
  <c r="G58" i="20"/>
  <c r="F58" i="20"/>
  <c r="G53" i="20"/>
  <c r="F53" i="20"/>
  <c r="G51" i="20"/>
  <c r="F51" i="20"/>
  <c r="G47" i="20"/>
  <c r="F47" i="20"/>
  <c r="F33" i="20"/>
  <c r="G30" i="20"/>
  <c r="F30" i="20"/>
  <c r="F29" i="20"/>
  <c r="G27" i="20"/>
  <c r="F27" i="20"/>
  <c r="G24" i="20"/>
  <c r="F24" i="20"/>
  <c r="G21" i="20"/>
  <c r="F21" i="20"/>
  <c r="F20" i="20" s="1"/>
  <c r="G18" i="20"/>
  <c r="F18" i="20"/>
  <c r="G16" i="20"/>
  <c r="F16" i="20"/>
  <c r="G14" i="20"/>
  <c r="F14" i="20"/>
  <c r="G12" i="20"/>
  <c r="F12" i="20"/>
  <c r="C53" i="12"/>
  <c r="B53" i="12"/>
  <c r="C20" i="12"/>
  <c r="D217" i="18"/>
  <c r="H51" i="20" l="1"/>
  <c r="H83" i="20"/>
  <c r="H87" i="20"/>
  <c r="H12" i="20"/>
  <c r="H58" i="20"/>
  <c r="H63" i="20"/>
  <c r="G29" i="20"/>
  <c r="H29" i="20" s="1"/>
  <c r="H30" i="20"/>
  <c r="H24" i="20"/>
  <c r="H88" i="20"/>
  <c r="H14" i="20"/>
  <c r="H69" i="20"/>
  <c r="H78" i="20"/>
  <c r="H53" i="20"/>
  <c r="H27" i="20"/>
  <c r="H92" i="20"/>
  <c r="H16" i="20"/>
  <c r="H96" i="20"/>
  <c r="G34" i="20"/>
  <c r="H35" i="20"/>
  <c r="H18" i="20"/>
  <c r="H47" i="20"/>
  <c r="H84" i="20"/>
  <c r="G20" i="20"/>
  <c r="H20" i="20" s="1"/>
  <c r="H21" i="20"/>
  <c r="G46" i="20"/>
  <c r="G23" i="20"/>
  <c r="G91" i="20"/>
  <c r="H91" i="20" s="1"/>
  <c r="F23" i="20"/>
  <c r="F11" i="20"/>
  <c r="F10" i="20" s="1"/>
  <c r="G11" i="20"/>
  <c r="H11" i="20" s="1"/>
  <c r="G57" i="20"/>
  <c r="F57" i="20"/>
  <c r="F46" i="20"/>
  <c r="G33" i="20" l="1"/>
  <c r="H33" i="20" s="1"/>
  <c r="H34" i="20"/>
  <c r="H57" i="20"/>
  <c r="H23" i="20"/>
  <c r="H46" i="20"/>
  <c r="G10" i="20"/>
  <c r="H10" i="20" s="1"/>
  <c r="G37" i="20"/>
  <c r="G40" i="20" s="1"/>
  <c r="G90" i="20"/>
  <c r="H90" i="20" s="1"/>
  <c r="G45" i="20"/>
  <c r="F45" i="20"/>
  <c r="F99" i="20" s="1"/>
  <c r="F102" i="20" s="1"/>
  <c r="F37" i="20"/>
  <c r="F40" i="20" s="1"/>
  <c r="H45" i="20" l="1"/>
  <c r="H40" i="20"/>
  <c r="H37" i="20"/>
  <c r="G99" i="20"/>
  <c r="H99" i="20" l="1"/>
  <c r="G102" i="20"/>
  <c r="H102" i="20" s="1"/>
  <c r="D160" i="18"/>
  <c r="C160" i="18"/>
  <c r="C173" i="18"/>
  <c r="C166" i="18"/>
  <c r="D173" i="18"/>
  <c r="E173" i="18" s="1"/>
  <c r="E160" i="18" l="1"/>
  <c r="D157" i="18"/>
  <c r="C157" i="18"/>
  <c r="E157" i="18" l="1"/>
  <c r="D120" i="18"/>
  <c r="C120" i="18"/>
  <c r="D92" i="18"/>
  <c r="C92" i="18"/>
  <c r="D86" i="18"/>
  <c r="C86" i="18"/>
  <c r="D82" i="18"/>
  <c r="C82" i="18"/>
  <c r="D77" i="18"/>
  <c r="C77" i="18"/>
  <c r="D49" i="18"/>
  <c r="C49" i="18"/>
  <c r="E49" i="18" l="1"/>
  <c r="E77" i="18"/>
  <c r="E86" i="18"/>
  <c r="E82" i="18"/>
  <c r="E92" i="18"/>
  <c r="E120" i="18"/>
  <c r="D67" i="18"/>
  <c r="C67" i="18"/>
  <c r="D43" i="18"/>
  <c r="E43" i="18" s="1"/>
  <c r="D46" i="18"/>
  <c r="E46" i="18" s="1"/>
  <c r="D37" i="18"/>
  <c r="C37" i="18"/>
  <c r="D13" i="18"/>
  <c r="E13" i="18" s="1"/>
  <c r="C13" i="18"/>
  <c r="E37" i="18" l="1"/>
  <c r="E67" i="18"/>
  <c r="D42" i="18"/>
  <c r="E42" i="18" s="1"/>
  <c r="B26" i="12"/>
  <c r="C26" i="12"/>
  <c r="C170" i="18" l="1"/>
  <c r="D170" i="18"/>
  <c r="E170" i="18" s="1"/>
  <c r="C45" i="19" l="1"/>
  <c r="B42" i="19"/>
  <c r="C40" i="19"/>
  <c r="B40" i="19"/>
  <c r="C88" i="18"/>
  <c r="D88" i="18"/>
  <c r="E88" i="18" s="1"/>
  <c r="C69" i="18"/>
  <c r="D69" i="18"/>
  <c r="E69" i="18" s="1"/>
  <c r="C60" i="18"/>
  <c r="D60" i="18"/>
  <c r="C55" i="18"/>
  <c r="D55" i="18"/>
  <c r="C52" i="18"/>
  <c r="D52" i="18"/>
  <c r="E55" i="18" l="1"/>
  <c r="E60" i="18"/>
  <c r="E52" i="18"/>
  <c r="C183" i="18"/>
  <c r="D183" i="18"/>
  <c r="E183" i="18" s="1"/>
  <c r="C133" i="18" l="1"/>
  <c r="D133" i="18"/>
  <c r="E133" i="18" s="1"/>
  <c r="C112" i="18"/>
  <c r="D112" i="18"/>
  <c r="E112" i="18" s="1"/>
  <c r="C24" i="12"/>
  <c r="C22" i="12"/>
  <c r="C17" i="12"/>
  <c r="C15" i="12"/>
  <c r="C13" i="12"/>
  <c r="C19" i="12" l="1"/>
  <c r="C181" i="18"/>
  <c r="D181" i="18"/>
  <c r="E181" i="18" s="1"/>
  <c r="C73" i="18" l="1"/>
  <c r="D73" i="18"/>
  <c r="E73" i="18" s="1"/>
  <c r="B42" i="12" l="1"/>
  <c r="C42" i="12"/>
  <c r="B20" i="12"/>
  <c r="C186" i="18" l="1"/>
  <c r="C185" i="18" s="1"/>
  <c r="D186" i="18"/>
  <c r="E186" i="18" s="1"/>
  <c r="C126" i="18"/>
  <c r="D126" i="18"/>
  <c r="E126" i="18" s="1"/>
  <c r="C128" i="18"/>
  <c r="D128" i="18"/>
  <c r="C130" i="18"/>
  <c r="D130" i="18"/>
  <c r="E130" i="18" s="1"/>
  <c r="C136" i="18"/>
  <c r="D136" i="18"/>
  <c r="E136" i="18" s="1"/>
  <c r="C138" i="18"/>
  <c r="D138" i="18"/>
  <c r="E138" i="18" s="1"/>
  <c r="C140" i="18"/>
  <c r="D140" i="18"/>
  <c r="E140" i="18" s="1"/>
  <c r="E128" i="18" l="1"/>
  <c r="D185" i="18"/>
  <c r="E185" i="18" s="1"/>
  <c r="D125" i="18"/>
  <c r="D132" i="18"/>
  <c r="C132" i="18"/>
  <c r="C125" i="18"/>
  <c r="E132" i="18" l="1"/>
  <c r="E125" i="18"/>
  <c r="D41" i="18"/>
  <c r="C197" i="18"/>
  <c r="D166" i="18"/>
  <c r="E166" i="18" s="1"/>
  <c r="C165" i="18"/>
  <c r="D165" i="18" l="1"/>
  <c r="E165" i="18" s="1"/>
  <c r="C178" i="18"/>
  <c r="C172" i="18" s="1"/>
  <c r="D178" i="18"/>
  <c r="E178" i="18" s="1"/>
  <c r="D172" i="18" l="1"/>
  <c r="E172" i="18" s="1"/>
  <c r="D164" i="18"/>
  <c r="C164" i="18"/>
  <c r="E164" i="18" l="1"/>
  <c r="C212" i="18"/>
  <c r="D212" i="18"/>
  <c r="E212" i="18" s="1"/>
  <c r="C210" i="18"/>
  <c r="D210" i="18"/>
  <c r="E210" i="18" s="1"/>
  <c r="C207" i="18"/>
  <c r="D207" i="18"/>
  <c r="E207" i="18" s="1"/>
  <c r="D197" i="18"/>
  <c r="E197" i="18" s="1"/>
  <c r="C193" i="18"/>
  <c r="D193" i="18"/>
  <c r="E193" i="18" s="1"/>
  <c r="C190" i="18"/>
  <c r="D190" i="18"/>
  <c r="C180" i="18"/>
  <c r="D180" i="18"/>
  <c r="E180" i="18" s="1"/>
  <c r="C224" i="18"/>
  <c r="C223" i="18" s="1"/>
  <c r="D224" i="18"/>
  <c r="E224" i="18" s="1"/>
  <c r="C221" i="18"/>
  <c r="D221" i="18"/>
  <c r="E221" i="18" s="1"/>
  <c r="C219" i="18"/>
  <c r="D219" i="18"/>
  <c r="E219" i="18" s="1"/>
  <c r="C217" i="18"/>
  <c r="E217" i="18" s="1"/>
  <c r="C64" i="18"/>
  <c r="D64" i="18"/>
  <c r="E190" i="18" l="1"/>
  <c r="E64" i="18"/>
  <c r="D51" i="18"/>
  <c r="D223" i="18"/>
  <c r="E223" i="18" s="1"/>
  <c r="D216" i="18"/>
  <c r="C51" i="18"/>
  <c r="C48" i="18" s="1"/>
  <c r="D189" i="18"/>
  <c r="C189" i="18"/>
  <c r="C188" i="18" s="1"/>
  <c r="C216" i="18"/>
  <c r="D188" i="18" l="1"/>
  <c r="E188" i="18" s="1"/>
  <c r="E189" i="18"/>
  <c r="D215" i="18"/>
  <c r="E216" i="18"/>
  <c r="C214" i="18"/>
  <c r="C215" i="18"/>
  <c r="E51" i="18"/>
  <c r="C163" i="18"/>
  <c r="D48" i="18"/>
  <c r="E48" i="18" s="1"/>
  <c r="D214" i="18"/>
  <c r="E214" i="18" s="1"/>
  <c r="C102" i="18"/>
  <c r="D102" i="18"/>
  <c r="E102" i="18" s="1"/>
  <c r="C118" i="18"/>
  <c r="D118" i="18"/>
  <c r="E118" i="18" s="1"/>
  <c r="C115" i="18"/>
  <c r="D115" i="18"/>
  <c r="E115" i="18" s="1"/>
  <c r="C109" i="18"/>
  <c r="D109" i="18"/>
  <c r="E109" i="18" s="1"/>
  <c r="C107" i="18"/>
  <c r="D107" i="18"/>
  <c r="E107" i="18" s="1"/>
  <c r="C100" i="18"/>
  <c r="D100" i="18"/>
  <c r="E100" i="18" s="1"/>
  <c r="C96" i="18"/>
  <c r="D96" i="18"/>
  <c r="E96" i="18" s="1"/>
  <c r="C80" i="18"/>
  <c r="D80" i="18"/>
  <c r="E80" i="18" s="1"/>
  <c r="C41" i="18"/>
  <c r="E41" i="18" s="1"/>
  <c r="E215" i="18" l="1"/>
  <c r="D163" i="18"/>
  <c r="E163" i="18" s="1"/>
  <c r="D95" i="18"/>
  <c r="D106" i="18"/>
  <c r="C106" i="18"/>
  <c r="C95" i="18"/>
  <c r="D79" i="18"/>
  <c r="C79" i="18"/>
  <c r="E79" i="18" l="1"/>
  <c r="E106" i="18"/>
  <c r="E95" i="18"/>
  <c r="C94" i="18"/>
  <c r="D94" i="18"/>
  <c r="E94" i="18" l="1"/>
  <c r="B43" i="19"/>
  <c r="C44" i="19"/>
  <c r="B15" i="19"/>
  <c r="B45" i="19" s="1"/>
  <c r="C16" i="19"/>
  <c r="B34" i="19"/>
  <c r="C34" i="19"/>
  <c r="B28" i="19"/>
  <c r="C28" i="19"/>
  <c r="B22" i="19"/>
  <c r="C22" i="19"/>
  <c r="B10" i="19"/>
  <c r="C10" i="19"/>
  <c r="B44" i="19" l="1"/>
  <c r="C46" i="19"/>
  <c r="B46" i="19"/>
  <c r="B16" i="19"/>
  <c r="G17" i="1" l="1"/>
  <c r="B24" i="12" l="1"/>
  <c r="B22" i="12"/>
  <c r="B17" i="12"/>
  <c r="B15" i="12"/>
  <c r="B13" i="12"/>
  <c r="C9" i="12"/>
  <c r="B9" i="12"/>
  <c r="C28" i="12" l="1"/>
  <c r="C30" i="12"/>
  <c r="B19" i="12"/>
  <c r="B28" i="12" l="1"/>
  <c r="B40" i="12"/>
  <c r="C40" i="12"/>
  <c r="D142" i="18"/>
  <c r="B30" i="12" l="1"/>
  <c r="D124" i="18"/>
  <c r="C75" i="18"/>
  <c r="C72" i="18" s="1"/>
  <c r="D75" i="18"/>
  <c r="E75" i="18" s="1"/>
  <c r="D30" i="18"/>
  <c r="C30" i="18"/>
  <c r="C21" i="18"/>
  <c r="D21" i="18"/>
  <c r="E21" i="18" s="1"/>
  <c r="E30" i="18" l="1"/>
  <c r="D72" i="18"/>
  <c r="E72" i="18" s="1"/>
  <c r="C162" i="18" l="1"/>
  <c r="D162" i="18"/>
  <c r="E162" i="18" l="1"/>
  <c r="C16" i="18"/>
  <c r="D16" i="18"/>
  <c r="E16" i="18" s="1"/>
  <c r="C35" i="18"/>
  <c r="D35" i="18"/>
  <c r="E35" i="18" s="1"/>
  <c r="C71" i="18"/>
  <c r="D71" i="18"/>
  <c r="C142" i="18"/>
  <c r="E142" i="18" s="1"/>
  <c r="C147" i="18"/>
  <c r="D147" i="18"/>
  <c r="E147" i="18" s="1"/>
  <c r="C150" i="18"/>
  <c r="D150" i="18"/>
  <c r="E150" i="18" s="1"/>
  <c r="C153" i="18"/>
  <c r="D153" i="18"/>
  <c r="C155" i="18"/>
  <c r="D155" i="18"/>
  <c r="E155" i="18" s="1"/>
  <c r="E71" i="18" l="1"/>
  <c r="E153" i="18"/>
  <c r="D12" i="18"/>
  <c r="C124" i="18"/>
  <c r="E124" i="18" s="1"/>
  <c r="D11" i="18"/>
  <c r="D146" i="18"/>
  <c r="C146" i="18"/>
  <c r="C145" i="18" s="1"/>
  <c r="C12" i="18"/>
  <c r="E146" i="18" l="1"/>
  <c r="E12" i="18"/>
  <c r="D145" i="18"/>
  <c r="C11" i="18"/>
  <c r="C10" i="18" s="1"/>
  <c r="C9" i="18" s="1"/>
  <c r="D10" i="18"/>
  <c r="E10" i="18" s="1"/>
  <c r="C51" i="12"/>
  <c r="B51" i="12"/>
  <c r="C49" i="12"/>
  <c r="B49" i="12"/>
  <c r="C47" i="12"/>
  <c r="B47" i="12"/>
  <c r="C44" i="12"/>
  <c r="B44" i="12"/>
  <c r="C36" i="12"/>
  <c r="B36" i="12"/>
  <c r="E145" i="18" l="1"/>
  <c r="D40" i="18"/>
  <c r="E11" i="18"/>
  <c r="D9" i="18"/>
  <c r="E9" i="18" s="1"/>
  <c r="C40" i="18"/>
  <c r="C39" i="18" s="1"/>
  <c r="C8" i="18" s="1"/>
  <c r="C7" i="18" s="1"/>
  <c r="C46" i="12"/>
  <c r="C55" i="12" s="1"/>
  <c r="C57" i="12" s="1"/>
  <c r="D57" i="12" s="1"/>
  <c r="B46" i="12"/>
  <c r="B55" i="12" s="1"/>
  <c r="B57" i="12" s="1"/>
  <c r="E40" i="18" l="1"/>
  <c r="D39" i="18"/>
  <c r="E39" i="18" s="1"/>
  <c r="D8" i="18" l="1"/>
  <c r="E8" i="18" s="1"/>
  <c r="D7" i="18" l="1"/>
  <c r="E7" i="18" s="1"/>
  <c r="F28" i="1" l="1"/>
  <c r="G28" i="1"/>
  <c r="F20" i="1" l="1"/>
  <c r="F17" i="1"/>
  <c r="F21" i="1" l="1"/>
  <c r="F30" i="1" s="1"/>
  <c r="G21" i="1"/>
  <c r="G30" i="1" l="1"/>
  <c r="H21" i="1"/>
  <c r="F13" i="15"/>
  <c r="E13" i="15"/>
  <c r="D13" i="15"/>
  <c r="F9" i="15"/>
  <c r="E9" i="15"/>
  <c r="D9" i="15"/>
</calcChain>
</file>

<file path=xl/sharedStrings.xml><?xml version="1.0" encoding="utf-8"?>
<sst xmlns="http://schemas.openxmlformats.org/spreadsheetml/2006/main" count="517" uniqueCount="207">
  <si>
    <t>PRIHODI UKUPNO</t>
  </si>
  <si>
    <t>RASHODI UKUPNO</t>
  </si>
  <si>
    <t>RAZLIKA - VIŠAK / MANJAK</t>
  </si>
  <si>
    <t>Prihodi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</si>
  <si>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</si>
  <si>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</si>
  <si>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</si>
  <si>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</si>
  <si>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</si>
  <si>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</si>
  <si>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</si>
  <si>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</si>
  <si>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</si>
  <si>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</si>
  <si>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</si>
  <si>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</si>
  <si>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3 Vlastiti prihodi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</si>
  <si>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</si>
  <si>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</si>
  <si>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</si>
  <si>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</si>
  <si>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</si>
  <si>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</si>
  <si>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</si>
  <si>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</si>
  <si>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</si>
  <si>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</si>
  <si>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</si>
  <si>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 xml:space="preserve">IZVJEŠTAJ RAČUNA FINANCIRANJA PREMA EKONOMSKOJ KLASIFIKACIJI 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</si>
  <si>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</si>
  <si>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</si>
  <si>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</si>
  <si>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</si>
  <si>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</si>
  <si>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</si>
  <si>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</si>
  <si>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</si>
  <si>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</si>
  <si>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OŠ ANTE KOVAČIĆA, ZLATAR</t>
  </si>
  <si>
    <t xml:space="preserve">A. RAČUN PRIHODA I RASHODA </t>
  </si>
  <si>
    <t>Financijski rashodi</t>
  </si>
  <si>
    <t>PRIHODI</t>
  </si>
  <si>
    <t>Brojčana oznaka i naziv</t>
  </si>
  <si>
    <t>5.7.1 Ministarstvo EU</t>
  </si>
  <si>
    <t>RASHODI</t>
  </si>
  <si>
    <t>1.1 Opći prihodi i primici -izvorna sredstva KZŽ</t>
  </si>
  <si>
    <t>1.3. Decentralizacija</t>
  </si>
  <si>
    <t>2. Donacije</t>
  </si>
  <si>
    <t>2.1.1 Donacije</t>
  </si>
  <si>
    <t>3.1.1. Vlastiti prihodi</t>
  </si>
  <si>
    <t>4 Posebne namjene</t>
  </si>
  <si>
    <t>4.3.1. Posebne namjene</t>
  </si>
  <si>
    <t>5 Pomoći</t>
  </si>
  <si>
    <t>5.2.1 Ministarstvo</t>
  </si>
  <si>
    <t xml:space="preserve">5.2.1. Ministarstvo </t>
  </si>
  <si>
    <t>5.4. JLS</t>
  </si>
  <si>
    <t>5.4.1. Grad Zlatar</t>
  </si>
  <si>
    <t>RASHODI PREMA FUNKCIJSKOJ KLASIFIKACIJI</t>
  </si>
  <si>
    <t>UKUPNI RASHODI</t>
  </si>
  <si>
    <t>09 Obrazovanje</t>
  </si>
  <si>
    <t>091 Predškolsko i osnovno obrazovanje</t>
  </si>
  <si>
    <t>0912 Osnovno obrazovanje</t>
  </si>
  <si>
    <t>096 Dodatne usluge u obrazovanju-prehrana</t>
  </si>
  <si>
    <t>PRIMICI UKUPNO</t>
  </si>
  <si>
    <t>IZDACI UKUPNO</t>
  </si>
  <si>
    <t>Tekuće donacije</t>
  </si>
  <si>
    <t>Ostali rashodi za zaposlene</t>
  </si>
  <si>
    <t>Ostali financijski rashodi</t>
  </si>
  <si>
    <t>Ostali rashodi</t>
  </si>
  <si>
    <t>Doprinosi na plaće</t>
  </si>
  <si>
    <t>Tekuće donacije u naravi</t>
  </si>
  <si>
    <t>Stručno usavršavanje zaposlenika</t>
  </si>
  <si>
    <t>Ostale naknade troškova zaposlenima</t>
  </si>
  <si>
    <t>Energija</t>
  </si>
  <si>
    <t>Službena, radna i zastitna odjeća i obuća</t>
  </si>
  <si>
    <t>Usluge promidžbe i informiranja</t>
  </si>
  <si>
    <t>Komunalne usluge</t>
  </si>
  <si>
    <t>Računalne usluge</t>
  </si>
  <si>
    <t>Ostale usluge</t>
  </si>
  <si>
    <t>Premije osiguranja</t>
  </si>
  <si>
    <t>Članarine</t>
  </si>
  <si>
    <t>Pristojbe i naknade</t>
  </si>
  <si>
    <t>Uredska oprema i namještaj</t>
  </si>
  <si>
    <t xml:space="preserve">Knjige u knjižnicama </t>
  </si>
  <si>
    <t>Oprema za održavanje i zaštitu</t>
  </si>
  <si>
    <t>Prihodi po posebnim propisima</t>
  </si>
  <si>
    <t>Prihodi od prodaje robe i pruženih usluga</t>
  </si>
  <si>
    <t>Prihodi iz nadležnog proračuna i od HZZO-a temeljem ugovornih obveza</t>
  </si>
  <si>
    <t>Prih. iz nadl. pror. za nabavu nefin. imovine</t>
  </si>
  <si>
    <t>UKUPNI PRIHODI POSLOVANJA</t>
  </si>
  <si>
    <t>Plaće</t>
  </si>
  <si>
    <t>Plaće za prekovremeni rad</t>
  </si>
  <si>
    <t>Plaće za posebne uvjete rada</t>
  </si>
  <si>
    <t>Dop. za obav. zdrav. osig. na plaću</t>
  </si>
  <si>
    <t>Prijevoz na posao</t>
  </si>
  <si>
    <t>Materijal i energija</t>
  </si>
  <si>
    <t>Uredski mat. i ostali mat. rashodi</t>
  </si>
  <si>
    <t>Namirnice</t>
  </si>
  <si>
    <t>Sitni inventar</t>
  </si>
  <si>
    <t>Rashodi za usluge</t>
  </si>
  <si>
    <t>Usluge telefona, pošte i prijevoza</t>
  </si>
  <si>
    <t>Usluge tek. i invest. održavanja</t>
  </si>
  <si>
    <t>Zdravstvene usluge</t>
  </si>
  <si>
    <t xml:space="preserve">Intelektualne usluge </t>
  </si>
  <si>
    <t>Ostali nespom. rashodi poslovanja</t>
  </si>
  <si>
    <t>Ostali rashodi poslovanja</t>
  </si>
  <si>
    <t>Bankarske usluge i usluge platnog prometa</t>
  </si>
  <si>
    <t>Postrojenja i oprema</t>
  </si>
  <si>
    <t>Oprema</t>
  </si>
  <si>
    <t>Knjige</t>
  </si>
  <si>
    <t>Doprinosi za zapošljavanje</t>
  </si>
  <si>
    <t>Rashodi za nabavu proizved. dug. imovine</t>
  </si>
  <si>
    <t>Aktivnost A102000</t>
  </si>
  <si>
    <t>PROGRAM 1000</t>
  </si>
  <si>
    <t>OSNOVNO OBRAZOVANJE - ZAKONSKI STANDARD</t>
  </si>
  <si>
    <t>Redovni poslovi ustanova osnovnog obrazovanja</t>
  </si>
  <si>
    <t>PROGRAM 1003</t>
  </si>
  <si>
    <t>Aktivnost A102001</t>
  </si>
  <si>
    <t>1.1 Opći prihodi i primici KZŽ</t>
  </si>
  <si>
    <t>PROGRAM J01 OBRAZOVANJE</t>
  </si>
  <si>
    <t>Izvor  1.3. DECENTRALIZACIJA</t>
  </si>
  <si>
    <t>Izvor   2.1.1 DONACIJE</t>
  </si>
  <si>
    <t>Izvor  3.1.1 VLASTITI PRIHODI</t>
  </si>
  <si>
    <t>Izvor  4.3.1 POSEBNE NAMJENE</t>
  </si>
  <si>
    <t>Izvor  5.2.1 MINISTARSTVO</t>
  </si>
  <si>
    <t>Izvor  5.4.1 JLS Grad Zlatar</t>
  </si>
  <si>
    <t>Izvor  5.7.1 Ministarstvo prijenos EU</t>
  </si>
  <si>
    <t>DOPUNSKI NASTAVNI I VANNASTAVNI PROGRAM ŠKOLA I OBRAZ. INSTIT.</t>
  </si>
  <si>
    <t>Financiranje - ostali rashodi OŠ</t>
  </si>
  <si>
    <t>Dopunski nastavni i vannastavni program škola i obraz. Institucija</t>
  </si>
  <si>
    <t>E-tehničar</t>
  </si>
  <si>
    <t>Kapitalni projekt K10400 dop. sredstva za izgradnju, dogradnju i adaptaciju škola</t>
  </si>
  <si>
    <t>UKUPNO</t>
  </si>
  <si>
    <t>II. POSEBNI DIO - rashodi prema izvorima financiranja, programima i aktivnostima</t>
  </si>
  <si>
    <t>OSNOVNA ŠKOLA ANTE KOVAČIĆA</t>
  </si>
  <si>
    <t>Vladimira Nazora 1, 49250 ZLATAR</t>
  </si>
  <si>
    <t>IZVJEŠTAJ RAČUNA FINANCIRANJA PREMA IZVORIMA FINANCIRANJA</t>
  </si>
  <si>
    <t>R a z l i k a (prihodi+višak prihoda-rashodi)</t>
  </si>
  <si>
    <t>2.1 DONACIJE</t>
  </si>
  <si>
    <t>3.1 VLASTITI PRIHODI</t>
  </si>
  <si>
    <t>922 VIŠAK PRIHODA PRENESENI</t>
  </si>
  <si>
    <t>4.3 PRIHODI ZA POSEBNE NAMJENE</t>
  </si>
  <si>
    <t>Razlika (prihodi-rashodi)</t>
  </si>
  <si>
    <t>Višak prihoda preneseni</t>
  </si>
  <si>
    <t>Višak prihoda raspoloživ u sljedećem razdoblju</t>
  </si>
  <si>
    <t xml:space="preserve">92 Višak prihoda </t>
  </si>
  <si>
    <t>1.1 OPĆI PRIHODI I PRIMICI</t>
  </si>
  <si>
    <t xml:space="preserve">       R a z l i k a ( prihodi-rashodi+višak)</t>
  </si>
  <si>
    <t>UKUPNO PRIHODI:</t>
  </si>
  <si>
    <t>UKUPNO PRIHODI + PRENESENI VIŠAK</t>
  </si>
  <si>
    <t>Doprinosi za mirovinsko osiguranje</t>
  </si>
  <si>
    <t>5.2 +5.4 +5.7 POMOĆI (DP+JLS+EU)</t>
  </si>
  <si>
    <t>Namirnice-tr. Natj.</t>
  </si>
  <si>
    <t>Intelektualne usluge - građanski odgoj</t>
  </si>
  <si>
    <t>Prihodi od prodaje nefinancijske imovine</t>
  </si>
  <si>
    <t>Prihodi od prodaje proizvedene dugotrajne imovine</t>
  </si>
  <si>
    <t>7.1.1  PRIHODI OD PRODAJE NEFINANCIJSKE IMOVINE</t>
  </si>
  <si>
    <t>7.1.1 Prihodi od prodaje nefinancijske imovine</t>
  </si>
  <si>
    <t>7. Prihodi od prodaje nefinancijske imovine</t>
  </si>
  <si>
    <t>Rashodi poslovanja</t>
  </si>
  <si>
    <t xml:space="preserve">T103021 Projekt Baltazar </t>
  </si>
  <si>
    <t>Izvor 1.1. Opći prihodi i primici                                                       Aktivnost A102006 Program građanskog odgoja u školama</t>
  </si>
  <si>
    <t>Izvor  1.1. Opći prihodi i primici , 5.2. Ministarstvo, 5.7 Ministarstvo EU</t>
  </si>
  <si>
    <t>Izvor 7.1.1 Prihodi od prodaje nefinacijske imovine</t>
  </si>
  <si>
    <t>IZVORNI PLAN</t>
  </si>
  <si>
    <t>UKUPNO RASHODII:</t>
  </si>
  <si>
    <t xml:space="preserve">Pomoći proračunu iz drugih proračuna i izvanproračunskim korisnicima </t>
  </si>
  <si>
    <t>Tekuće pomoći iz gradskih proračuna</t>
  </si>
  <si>
    <t>Pomoći iz nenadležnog proračuna</t>
  </si>
  <si>
    <t>Tekuće pomoći iz pror. koji nije nadležan</t>
  </si>
  <si>
    <t>Pomoći temeljem prijenosa  EU sredstava</t>
  </si>
  <si>
    <t>Tekuće pomoći temeljem prijenosa  EU sredstava</t>
  </si>
  <si>
    <t>Prijenosi između pror. kor. istog proračuna</t>
  </si>
  <si>
    <t>Tekući prijenosi između pr. korisn. istog proračuna</t>
  </si>
  <si>
    <t>Ostali nespomenuti prihodi</t>
  </si>
  <si>
    <t>Prihodi od prodaje proizvoda i pruž. usluga</t>
  </si>
  <si>
    <t>Prihodi od prodaje proizvoda i usluga</t>
  </si>
  <si>
    <t>Prihodi od pruženih usluga</t>
  </si>
  <si>
    <t>Donacije od prav. i fiz. osoba izvan prorač.</t>
  </si>
  <si>
    <t>Prihodi iz nadležnog proračuna</t>
  </si>
  <si>
    <t>Prihodi od prodaje građevinskih objekata</t>
  </si>
  <si>
    <t>Stambeni objekti</t>
  </si>
  <si>
    <t>Zatezne kamate</t>
  </si>
  <si>
    <t>UKUPNI PRIHODI + VIŠAK</t>
  </si>
  <si>
    <t>UKUPNI RASHODI + MANJAK</t>
  </si>
  <si>
    <t>Izvor financiranja 1.1. Opći prihodi i primici</t>
  </si>
  <si>
    <t xml:space="preserve">Tekući projekt T103000 Dopunska sred. za materijalne rashode i opremu škola                                   Izvor  1.1. Opći prihodi i primici                                                          </t>
  </si>
  <si>
    <t>PLAN ZA 2024.</t>
  </si>
  <si>
    <t>I IZMJENA FIN. PLANA ZA 2024.</t>
  </si>
  <si>
    <t>I  IZMJENA FIN. PLANA ZA 2024.</t>
  </si>
  <si>
    <t>I. REBALANS FINANCIJSKOG PLANA ZA 2024. GODINU</t>
  </si>
  <si>
    <t>RAZLIKA</t>
  </si>
  <si>
    <t>4=3-2</t>
  </si>
  <si>
    <t>Višak prihoda poslovanja</t>
  </si>
  <si>
    <t>Manjak prihoda poslovanja</t>
  </si>
  <si>
    <t>UKUPNI PRIHODI POSLOVANJA+ VIŠAK</t>
  </si>
  <si>
    <t>UKUPNI RASHODI POSLOVANJA+ MANJAK</t>
  </si>
  <si>
    <t>REZULTAT POSLOVANJA</t>
  </si>
  <si>
    <t>UKUPNO RASHODI + PRENESENI MANJAK</t>
  </si>
  <si>
    <t xml:space="preserve">92 Manjak </t>
  </si>
  <si>
    <t xml:space="preserve">Višak prihoda poslovanja </t>
  </si>
  <si>
    <t xml:space="preserve">Manjak prihoda poslovanja </t>
  </si>
  <si>
    <t>KLASA: 400-02/24-01-1</t>
  </si>
  <si>
    <t>URBROJ: 2140-84-24-4</t>
  </si>
  <si>
    <t>Zlatar, 24.9.2024.</t>
  </si>
  <si>
    <t>Predsjednica Školskog odbora:</t>
  </si>
  <si>
    <t>Nataša Sovec, dipl. pov.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</si>
</sst>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8"/>
      <color rgb="FFFF0000"/>
      <name val="Arial"/>
      <family val="2"/>
      <charset val="238"/>
    </font>
    <font>
      <sz val="18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30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5" xfId="0" applyFont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15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16" fontId="8" fillId="2" borderId="3" xfId="0" applyNumberFormat="1" applyFont="1" applyFill="1" applyBorder="1" applyAlignment="1">
      <alignment horizontal="left" vertical="center"/>
    </xf>
    <xf numFmtId="16" fontId="16" fillId="2" borderId="3" xfId="0" applyNumberFormat="1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7" fillId="0" borderId="3" xfId="0" applyFont="1" applyBorder="1"/>
    <xf numFmtId="0" fontId="7" fillId="2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3" fontId="7" fillId="3" borderId="3" xfId="0" applyNumberFormat="1" applyFont="1" applyFill="1" applyBorder="1" applyAlignment="1">
      <alignment vertical="center" wrapText="1"/>
    </xf>
    <xf numFmtId="0" fontId="20" fillId="0" borderId="0" xfId="0" applyFont="1"/>
    <xf numFmtId="0" fontId="1" fillId="0" borderId="0" xfId="0" applyFont="1"/>
    <xf numFmtId="0" fontId="21" fillId="0" borderId="0" xfId="0" applyFont="1"/>
    <xf numFmtId="4" fontId="7" fillId="0" borderId="3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9" fillId="0" borderId="3" xfId="0" quotePrefix="1" applyFont="1" applyFill="1" applyBorder="1" applyAlignment="1">
      <alignment horizontal="left" vertical="center"/>
    </xf>
    <xf numFmtId="0" fontId="7" fillId="0" borderId="3" xfId="0" quotePrefix="1" applyFont="1" applyFill="1" applyBorder="1" applyAlignment="1">
      <alignment horizontal="left" vertical="center"/>
    </xf>
    <xf numFmtId="0" fontId="7" fillId="0" borderId="3" xfId="0" quotePrefix="1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Fill="1"/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3" fontId="23" fillId="4" borderId="3" xfId="0" applyNumberFormat="1" applyFont="1" applyFill="1" applyBorder="1" applyAlignment="1">
      <alignment horizontal="right" wrapText="1"/>
    </xf>
    <xf numFmtId="0" fontId="21" fillId="0" borderId="0" xfId="0" applyFont="1" applyFill="1"/>
    <xf numFmtId="0" fontId="22" fillId="0" borderId="0" xfId="0" applyFont="1" applyAlignment="1"/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4" fontId="7" fillId="0" borderId="3" xfId="0" applyNumberFormat="1" applyFont="1" applyFill="1" applyBorder="1" applyAlignment="1">
      <alignment horizontal="right" wrapText="1"/>
    </xf>
    <xf numFmtId="0" fontId="9" fillId="2" borderId="3" xfId="0" applyNumberFormat="1" applyFont="1" applyFill="1" applyBorder="1" applyAlignment="1" applyProtection="1">
      <alignment horizontal="left" wrapText="1"/>
    </xf>
    <xf numFmtId="16" fontId="8" fillId="2" borderId="3" xfId="0" applyNumberFormat="1" applyFont="1" applyFill="1" applyBorder="1" applyAlignment="1">
      <alignment horizontal="left"/>
    </xf>
    <xf numFmtId="16" fontId="16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25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9" fillId="0" borderId="0" xfId="0" applyNumberFormat="1" applyFont="1" applyFill="1" applyBorder="1" applyAlignment="1" applyProtection="1">
      <alignment horizontal="center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/>
    <xf numFmtId="0" fontId="6" fillId="3" borderId="1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>
      <alignment horizontal="right" wrapText="1"/>
    </xf>
    <xf numFmtId="3" fontId="23" fillId="0" borderId="3" xfId="0" applyNumberFormat="1" applyFont="1" applyFill="1" applyBorder="1" applyAlignment="1">
      <alignment horizontal="right" wrapText="1"/>
    </xf>
    <xf numFmtId="3" fontId="7" fillId="0" borderId="3" xfId="0" applyNumberFormat="1" applyFont="1" applyFill="1" applyBorder="1" applyAlignment="1">
      <alignment horizontal="right" wrapText="1"/>
    </xf>
    <xf numFmtId="3" fontId="9" fillId="0" borderId="3" xfId="0" applyNumberFormat="1" applyFont="1" applyFill="1" applyBorder="1" applyAlignment="1">
      <alignment horizontal="right" wrapText="1"/>
    </xf>
    <xf numFmtId="0" fontId="17" fillId="0" borderId="0" xfId="0" applyFont="1" applyAlignment="1"/>
    <xf numFmtId="0" fontId="24" fillId="0" borderId="0" xfId="0" applyFont="1"/>
    <xf numFmtId="3" fontId="23" fillId="5" borderId="3" xfId="0" applyNumberFormat="1" applyFont="1" applyFill="1" applyBorder="1" applyAlignment="1">
      <alignment horizontal="right" wrapText="1"/>
    </xf>
    <xf numFmtId="3" fontId="23" fillId="6" borderId="3" xfId="0" applyNumberFormat="1" applyFont="1" applyFill="1" applyBorder="1" applyAlignment="1">
      <alignment horizontal="right" wrapText="1"/>
    </xf>
    <xf numFmtId="3" fontId="17" fillId="0" borderId="3" xfId="0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0" fontId="27" fillId="0" borderId="0" xfId="0" applyFont="1" applyAlignment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14" fillId="0" borderId="0" xfId="0" applyFont="1"/>
    <xf numFmtId="0" fontId="28" fillId="0" borderId="0" xfId="0" applyFont="1"/>
    <xf numFmtId="0" fontId="23" fillId="0" borderId="0" xfId="0" applyFont="1"/>
    <xf numFmtId="3" fontId="6" fillId="4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3" fontId="9" fillId="4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" fontId="9" fillId="0" borderId="3" xfId="0" quotePrefix="1" applyNumberFormat="1" applyFont="1" applyFill="1" applyBorder="1" applyAlignment="1">
      <alignment horizontal="right" vertical="center"/>
    </xf>
    <xf numFmtId="0" fontId="16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3" fontId="9" fillId="0" borderId="3" xfId="0" quotePrefix="1" applyNumberFormat="1" applyFont="1" applyFill="1" applyBorder="1" applyAlignment="1">
      <alignment horizontal="right" vertical="center" wrapText="1"/>
    </xf>
    <xf numFmtId="0" fontId="16" fillId="0" borderId="3" xfId="0" quotePrefix="1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left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3" fontId="7" fillId="0" borderId="3" xfId="0" quotePrefix="1" applyNumberFormat="1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17" fillId="0" borderId="3" xfId="0" applyFont="1" applyFill="1" applyBorder="1"/>
    <xf numFmtId="0" fontId="23" fillId="0" borderId="3" xfId="0" applyFont="1" applyFill="1" applyBorder="1"/>
    <xf numFmtId="0" fontId="16" fillId="4" borderId="3" xfId="0" quotePrefix="1" applyFont="1" applyFill="1" applyBorder="1" applyAlignment="1">
      <alignment horizontal="left"/>
    </xf>
    <xf numFmtId="3" fontId="9" fillId="4" borderId="3" xfId="0" quotePrefix="1" applyNumberFormat="1" applyFont="1" applyFill="1" applyBorder="1" applyAlignment="1">
      <alignment horizontal="right"/>
    </xf>
    <xf numFmtId="0" fontId="23" fillId="6" borderId="3" xfId="0" applyFont="1" applyFill="1" applyBorder="1" applyAlignment="1">
      <alignment wrapText="1"/>
    </xf>
    <xf numFmtId="0" fontId="29" fillId="0" borderId="0" xfId="0" applyFont="1"/>
    <xf numFmtId="0" fontId="9" fillId="0" borderId="3" xfId="0" applyFont="1" applyFill="1" applyBorder="1" applyAlignment="1">
      <alignment horizontal="left" wrapText="1"/>
    </xf>
    <xf numFmtId="0" fontId="7" fillId="0" borderId="3" xfId="0" quotePrefix="1" applyFont="1" applyFill="1" applyBorder="1" applyAlignment="1">
      <alignment horizontal="left"/>
    </xf>
    <xf numFmtId="0" fontId="23" fillId="6" borderId="3" xfId="0" applyFont="1" applyFill="1" applyBorder="1" applyAlignment="1">
      <alignment horizontal="left" wrapText="1"/>
    </xf>
    <xf numFmtId="0" fontId="23" fillId="0" borderId="0" xfId="0" applyFont="1" applyAlignment="1">
      <alignment horizontal="left"/>
    </xf>
    <xf numFmtId="0" fontId="17" fillId="6" borderId="3" xfId="0" applyFont="1" applyFill="1" applyBorder="1" applyAlignment="1">
      <alignment horizontal="left" wrapText="1"/>
    </xf>
    <xf numFmtId="0" fontId="29" fillId="0" borderId="0" xfId="0" applyFont="1" applyAlignment="1">
      <alignment horizontal="left"/>
    </xf>
    <xf numFmtId="0" fontId="9" fillId="0" borderId="3" xfId="0" quotePrefix="1" applyFont="1" applyFill="1" applyBorder="1" applyAlignment="1">
      <alignment horizontal="left"/>
    </xf>
    <xf numFmtId="0" fontId="7" fillId="0" borderId="3" xfId="0" quotePrefix="1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23" fillId="4" borderId="3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6" borderId="3" xfId="0" applyFont="1" applyFill="1" applyBorder="1" applyAlignment="1">
      <alignment wrapText="1"/>
    </xf>
    <xf numFmtId="0" fontId="29" fillId="0" borderId="0" xfId="0" applyFont="1" applyFill="1"/>
    <xf numFmtId="0" fontId="7" fillId="2" borderId="3" xfId="0" quotePrefix="1" applyFont="1" applyFill="1" applyBorder="1" applyAlignment="1">
      <alignment horizontal="left"/>
    </xf>
    <xf numFmtId="0" fontId="9" fillId="0" borderId="3" xfId="0" quotePrefix="1" applyFont="1" applyFill="1" applyBorder="1" applyAlignment="1">
      <alignment horizontal="left" wrapText="1"/>
    </xf>
    <xf numFmtId="0" fontId="17" fillId="4" borderId="3" xfId="0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9" fillId="4" borderId="3" xfId="0" quotePrefix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 wrapText="1"/>
    </xf>
    <xf numFmtId="0" fontId="17" fillId="4" borderId="3" xfId="0" applyFont="1" applyFill="1" applyBorder="1"/>
    <xf numFmtId="0" fontId="3" fillId="3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8" fillId="7" borderId="3" xfId="0" quotePrefix="1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3" fontId="6" fillId="7" borderId="3" xfId="0" applyNumberFormat="1" applyFont="1" applyFill="1" applyBorder="1" applyAlignment="1">
      <alignment horizontal="right"/>
    </xf>
    <xf numFmtId="3" fontId="9" fillId="7" borderId="3" xfId="0" applyNumberFormat="1" applyFont="1" applyFill="1" applyBorder="1" applyAlignment="1">
      <alignment horizontal="right"/>
    </xf>
    <xf numFmtId="0" fontId="9" fillId="7" borderId="3" xfId="0" quotePrefix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 wrapText="1"/>
    </xf>
    <xf numFmtId="0" fontId="9" fillId="4" borderId="3" xfId="0" applyFont="1" applyFill="1" applyBorder="1" applyAlignment="1">
      <alignment horizontal="left" vertical="center"/>
    </xf>
    <xf numFmtId="3" fontId="7" fillId="0" borderId="3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center" vertical="center" wrapText="1"/>
    </xf>
    <xf numFmtId="3" fontId="17" fillId="6" borderId="3" xfId="0" applyNumberFormat="1" applyFont="1" applyFill="1" applyBorder="1" applyAlignment="1">
      <alignment horizontal="right" wrapText="1"/>
    </xf>
    <xf numFmtId="3" fontId="7" fillId="0" borderId="3" xfId="0" quotePrefix="1" applyNumberFormat="1" applyFont="1" applyFill="1" applyBorder="1" applyAlignment="1">
      <alignment horizontal="right" vertical="center" wrapText="1"/>
    </xf>
    <xf numFmtId="3" fontId="17" fillId="0" borderId="3" xfId="0" applyNumberFormat="1" applyFont="1" applyBorder="1"/>
    <xf numFmtId="0" fontId="31" fillId="0" borderId="0" xfId="0" applyFont="1" applyFill="1"/>
    <xf numFmtId="0" fontId="31" fillId="0" borderId="0" xfId="0" applyFont="1"/>
    <xf numFmtId="0" fontId="32" fillId="0" borderId="0" xfId="0" applyFont="1"/>
    <xf numFmtId="0" fontId="33" fillId="0" borderId="0" xfId="0" applyFont="1" applyFill="1"/>
    <xf numFmtId="2" fontId="19" fillId="0" borderId="0" xfId="0" applyNumberFormat="1" applyFont="1" applyFill="1" applyBorder="1" applyAlignment="1" applyProtection="1">
      <alignment horizontal="center" vertical="center" wrapText="1"/>
    </xf>
    <xf numFmtId="3" fontId="24" fillId="0" borderId="0" xfId="0" applyNumberFormat="1" applyFont="1"/>
    <xf numFmtId="3" fontId="11" fillId="0" borderId="0" xfId="0" applyNumberFormat="1" applyFont="1" applyAlignment="1">
      <alignment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/>
    <xf numFmtId="3" fontId="17" fillId="0" borderId="0" xfId="0" applyNumberFormat="1" applyFont="1"/>
    <xf numFmtId="3" fontId="3" fillId="7" borderId="3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" fontId="23" fillId="5" borderId="3" xfId="0" applyNumberFormat="1" applyFont="1" applyFill="1" applyBorder="1" applyAlignment="1">
      <alignment horizontal="right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17" fillId="0" borderId="3" xfId="0" applyNumberFormat="1" applyFont="1" applyFill="1" applyBorder="1" applyAlignment="1" applyProtection="1">
      <alignment horizontal="left" vertical="center" wrapText="1"/>
    </xf>
    <xf numFmtId="20" fontId="0" fillId="0" borderId="0" xfId="0" applyNumberFormat="1"/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3" fontId="34" fillId="3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 vertical="center" wrapText="1"/>
    </xf>
    <xf numFmtId="0" fontId="9" fillId="4" borderId="3" xfId="0" quotePrefix="1" applyFont="1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30" fillId="0" borderId="0" xfId="0" applyFont="1" applyAlignment="1">
      <alignment vertical="center" wrapText="1"/>
    </xf>
    <xf numFmtId="3" fontId="17" fillId="0" borderId="3" xfId="0" applyNumberFormat="1" applyFont="1" applyFill="1" applyBorder="1"/>
    <xf numFmtId="3" fontId="23" fillId="7" borderId="3" xfId="0" applyNumberFormat="1" applyFont="1" applyFill="1" applyBorder="1"/>
    <xf numFmtId="3" fontId="23" fillId="0" borderId="3" xfId="0" applyNumberFormat="1" applyFont="1" applyFill="1" applyBorder="1"/>
    <xf numFmtId="3" fontId="17" fillId="4" borderId="3" xfId="0" applyNumberFormat="1" applyFont="1" applyFill="1" applyBorder="1"/>
    <xf numFmtId="3" fontId="9" fillId="7" borderId="3" xfId="0" applyNumberFormat="1" applyFont="1" applyFill="1" applyBorder="1"/>
    <xf numFmtId="3" fontId="23" fillId="4" borderId="3" xfId="0" applyNumberFormat="1" applyFont="1" applyFill="1" applyBorder="1"/>
    <xf numFmtId="3" fontId="17" fillId="7" borderId="3" xfId="0" applyNumberFormat="1" applyFont="1" applyFill="1" applyBorder="1"/>
    <xf numFmtId="3" fontId="3" fillId="0" borderId="3" xfId="0" applyNumberFormat="1" applyFont="1" applyFill="1" applyBorder="1" applyAlignment="1">
      <alignment horizontal="right" vertical="center"/>
    </xf>
    <xf numFmtId="3" fontId="6" fillId="4" borderId="3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16" fillId="0" borderId="6" xfId="0" quotePrefix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0" fontId="9" fillId="0" borderId="0" xfId="0" quotePrefix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6" fillId="8" borderId="3" xfId="0" applyFont="1" applyFill="1" applyBorder="1" applyAlignment="1">
      <alignment horizontal="left" vertical="center" wrapText="1"/>
    </xf>
    <xf numFmtId="3" fontId="9" fillId="8" borderId="3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11" fillId="0" borderId="0" xfId="0" applyFont="1" applyAlignment="1">
      <alignment horizontal="right" wrapText="1"/>
    </xf>
    <xf numFmtId="3" fontId="6" fillId="4" borderId="3" xfId="0" applyNumberFormat="1" applyFont="1" applyFill="1" applyBorder="1" applyAlignment="1">
      <alignment horizontal="right" wrapText="1"/>
    </xf>
    <xf numFmtId="3" fontId="6" fillId="6" borderId="3" xfId="0" applyNumberFormat="1" applyFont="1" applyFill="1" applyBorder="1" applyAlignment="1">
      <alignment horizontal="right" wrapText="1"/>
    </xf>
    <xf numFmtId="3" fontId="6" fillId="5" borderId="3" xfId="0" applyNumberFormat="1" applyFont="1" applyFill="1" applyBorder="1" applyAlignment="1">
      <alignment horizontal="right" wrapText="1"/>
    </xf>
    <xf numFmtId="2" fontId="1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3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>
      <alignment horizontal="left" wrapText="1"/>
    </xf>
    <xf numFmtId="0" fontId="23" fillId="4" borderId="4" xfId="0" applyFont="1" applyFill="1" applyBorder="1" applyAlignment="1">
      <alignment horizontal="left" wrapText="1"/>
    </xf>
    <xf numFmtId="0" fontId="26" fillId="4" borderId="1" xfId="0" applyFont="1" applyFill="1" applyBorder="1" applyAlignment="1">
      <alignment horizontal="left" wrapText="1"/>
    </xf>
    <xf numFmtId="0" fontId="26" fillId="4" borderId="4" xfId="0" applyFont="1" applyFill="1" applyBorder="1" applyAlignment="1">
      <alignment horizontal="left" wrapText="1"/>
    </xf>
    <xf numFmtId="0" fontId="23" fillId="5" borderId="1" xfId="0" applyFont="1" applyFill="1" applyBorder="1" applyAlignment="1">
      <alignment horizontal="left" wrapText="1"/>
    </xf>
    <xf numFmtId="0" fontId="23" fillId="5" borderId="4" xfId="0" applyFont="1" applyFill="1" applyBorder="1" applyAlignment="1">
      <alignment horizontal="left" wrapText="1"/>
    </xf>
    <xf numFmtId="0" fontId="23" fillId="5" borderId="3" xfId="0" applyFont="1" applyFill="1" applyBorder="1" applyAlignment="1">
      <alignment horizontal="left" wrapText="1"/>
    </xf>
    <xf numFmtId="0" fontId="23" fillId="5" borderId="3" xfId="0" applyFont="1" applyFill="1" applyBorder="1" applyAlignment="1">
      <alignment wrapText="1"/>
    </xf>
  </cellXfs>
  <cellStyles count="3">
    <cellStyle name="Normalno" xfId="0" builtinId="0"/>
    <cellStyle name="Normalno 3" xfId="2"/>
    <cellStyle name="Obično_List4" xfId="1"/>
  </cellStyles>
  <dxfs count="0"/>
  <tableStyles count="0" defaultTableStyle="TableStyleMedium2" defaultPivotStyle="PivotStyleLight16"/>
  <colors>
    <mruColors>
      <color rgb="FFCCFF99"/>
      <color rgb="FF66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tabSelected="1" zoomScale="85" zoomScaleNormal="85" zoomScaleSheetLayoutView="85" workbookViewId="0">
      <selection activeCell="A8" sqref="A8:H8"/>
    </sheetView>
  </sheetViews>
  <sheetFormatPr defaultRowHeight="15" x14ac:dyDescent="0.25"/>
  <cols>
    <col min="5" max="5" width="25.28515625" customWidth="1"/>
    <col min="6" max="6" width="26.5703125" customWidth="1"/>
    <col min="7" max="7" width="28.42578125" customWidth="1"/>
    <col min="8" max="8" width="10" customWidth="1"/>
    <col min="9" max="9" width="9.140625" customWidth="1"/>
  </cols>
  <sheetData>
    <row r="1" spans="1:12" ht="15.75" x14ac:dyDescent="0.25">
      <c r="A1" s="95" t="s">
        <v>134</v>
      </c>
      <c r="B1" s="96"/>
      <c r="C1" s="96"/>
      <c r="D1" s="96"/>
    </row>
    <row r="2" spans="1:12" x14ac:dyDescent="0.25">
      <c r="A2" s="70" t="s">
        <v>135</v>
      </c>
      <c r="B2" s="70"/>
      <c r="C2" s="70"/>
      <c r="D2" s="70"/>
    </row>
    <row r="3" spans="1:12" ht="6.75" customHeight="1" x14ac:dyDescent="0.25">
      <c r="A3" s="70"/>
      <c r="B3" s="70"/>
      <c r="C3" s="70"/>
      <c r="D3" s="70"/>
    </row>
    <row r="4" spans="1:12" x14ac:dyDescent="0.25">
      <c r="A4" s="273" t="s">
        <v>202</v>
      </c>
      <c r="B4" s="273"/>
      <c r="C4" s="273"/>
      <c r="D4" s="273"/>
    </row>
    <row r="5" spans="1:12" x14ac:dyDescent="0.25">
      <c r="A5" s="273" t="s">
        <v>203</v>
      </c>
      <c r="B5" s="273"/>
      <c r="C5" s="273"/>
      <c r="D5" s="273"/>
    </row>
    <row r="6" spans="1:12" x14ac:dyDescent="0.25">
      <c r="A6" s="149" t="s">
        <v>204</v>
      </c>
      <c r="B6" s="149"/>
      <c r="C6" s="149"/>
      <c r="D6" s="149"/>
    </row>
    <row r="7" spans="1:12" x14ac:dyDescent="0.25">
      <c r="A7" s="149"/>
      <c r="B7" s="149"/>
      <c r="C7" s="149"/>
      <c r="D7" s="149"/>
    </row>
    <row r="8" spans="1:12" ht="31.5" customHeight="1" x14ac:dyDescent="0.25">
      <c r="A8" s="277" t="s">
        <v>190</v>
      </c>
      <c r="B8" s="277"/>
      <c r="C8" s="277"/>
      <c r="D8" s="277"/>
      <c r="E8" s="277"/>
      <c r="F8" s="277"/>
      <c r="G8" s="277"/>
      <c r="H8" s="277"/>
      <c r="I8" s="14"/>
    </row>
    <row r="9" spans="1:12" ht="18" customHeight="1" x14ac:dyDescent="0.25">
      <c r="A9" s="2"/>
      <c r="B9" s="2"/>
      <c r="C9" s="2"/>
      <c r="D9" s="2"/>
      <c r="E9" s="278"/>
      <c r="F9" s="278"/>
      <c r="G9" s="278"/>
      <c r="H9" s="278"/>
      <c r="I9" s="278"/>
      <c r="J9" s="278"/>
      <c r="K9" s="278"/>
      <c r="L9" s="278"/>
    </row>
    <row r="10" spans="1:12" ht="26.25" customHeight="1" x14ac:dyDescent="0.25">
      <c r="A10" s="276" t="s">
        <v>9</v>
      </c>
      <c r="B10" s="276"/>
      <c r="C10" s="276"/>
      <c r="D10" s="276"/>
      <c r="E10" s="276"/>
      <c r="F10" s="276"/>
      <c r="G10" s="276"/>
      <c r="H10" s="276"/>
      <c r="I10" s="13"/>
    </row>
    <row r="11" spans="1:12" ht="18" customHeight="1" x14ac:dyDescent="0.25">
      <c r="A11" s="276" t="s">
        <v>30</v>
      </c>
      <c r="B11" s="276"/>
      <c r="C11" s="276"/>
      <c r="D11" s="276"/>
      <c r="E11" s="276"/>
      <c r="F11" s="276"/>
      <c r="G11" s="276"/>
      <c r="H11" s="276"/>
      <c r="I11" s="12"/>
    </row>
    <row r="12" spans="1:12" ht="35.25" customHeight="1" x14ac:dyDescent="0.25">
      <c r="A12" s="274" t="s">
        <v>37</v>
      </c>
      <c r="B12" s="274"/>
      <c r="C12" s="274"/>
      <c r="D12" s="274"/>
      <c r="E12" s="274"/>
      <c r="F12" s="3"/>
      <c r="G12" s="3"/>
      <c r="H12" s="15"/>
    </row>
    <row r="13" spans="1:12" ht="25.5" x14ac:dyDescent="0.25">
      <c r="A13" s="282" t="s">
        <v>6</v>
      </c>
      <c r="B13" s="282"/>
      <c r="C13" s="282"/>
      <c r="D13" s="282"/>
      <c r="E13" s="282"/>
      <c r="F13" s="179" t="s">
        <v>187</v>
      </c>
      <c r="G13" s="198" t="s">
        <v>189</v>
      </c>
      <c r="H13" s="90" t="s">
        <v>191</v>
      </c>
    </row>
    <row r="14" spans="1:12" x14ac:dyDescent="0.25">
      <c r="A14" s="269">
        <v>1</v>
      </c>
      <c r="B14" s="269"/>
      <c r="C14" s="269"/>
      <c r="D14" s="269"/>
      <c r="E14" s="270"/>
      <c r="F14" s="16">
        <v>2</v>
      </c>
      <c r="G14" s="16">
        <v>3</v>
      </c>
      <c r="H14" s="16" t="s">
        <v>192</v>
      </c>
    </row>
    <row r="15" spans="1:12" x14ac:dyDescent="0.25">
      <c r="A15" s="255" t="s">
        <v>18</v>
      </c>
      <c r="B15" s="256"/>
      <c r="C15" s="256"/>
      <c r="D15" s="256"/>
      <c r="E15" s="267"/>
      <c r="F15" s="91">
        <v>1481208</v>
      </c>
      <c r="G15" s="91">
        <v>1594195.3</v>
      </c>
      <c r="H15" s="91">
        <f>G15-F15</f>
        <v>112987.30000000005</v>
      </c>
    </row>
    <row r="16" spans="1:12" x14ac:dyDescent="0.25">
      <c r="A16" s="268" t="s">
        <v>17</v>
      </c>
      <c r="B16" s="267"/>
      <c r="C16" s="267"/>
      <c r="D16" s="267"/>
      <c r="E16" s="267"/>
      <c r="F16" s="91"/>
      <c r="G16" s="91">
        <v>80</v>
      </c>
      <c r="H16" s="91">
        <f t="shared" ref="H16:H21" si="0">G16-F16</f>
        <v>80</v>
      </c>
    </row>
    <row r="17" spans="1:45" x14ac:dyDescent="0.25">
      <c r="A17" s="264" t="s">
        <v>0</v>
      </c>
      <c r="B17" s="265"/>
      <c r="C17" s="265"/>
      <c r="D17" s="265"/>
      <c r="E17" s="266"/>
      <c r="F17" s="174">
        <f>F15+F16</f>
        <v>1481208</v>
      </c>
      <c r="G17" s="174">
        <f>G15+G16</f>
        <v>1594275.3</v>
      </c>
      <c r="H17" s="213">
        <f t="shared" si="0"/>
        <v>113067.30000000005</v>
      </c>
    </row>
    <row r="18" spans="1:45" x14ac:dyDescent="0.25">
      <c r="A18" s="281" t="s">
        <v>19</v>
      </c>
      <c r="B18" s="256"/>
      <c r="C18" s="256"/>
      <c r="D18" s="256"/>
      <c r="E18" s="256"/>
      <c r="F18" s="91">
        <v>1458008</v>
      </c>
      <c r="G18" s="91">
        <v>1569225</v>
      </c>
      <c r="H18" s="91">
        <f t="shared" si="0"/>
        <v>111217</v>
      </c>
    </row>
    <row r="19" spans="1:45" x14ac:dyDescent="0.25">
      <c r="A19" s="268" t="s">
        <v>20</v>
      </c>
      <c r="B19" s="267"/>
      <c r="C19" s="267"/>
      <c r="D19" s="267"/>
      <c r="E19" s="267"/>
      <c r="F19" s="91">
        <v>23200</v>
      </c>
      <c r="G19" s="91">
        <v>29000</v>
      </c>
      <c r="H19" s="91">
        <f t="shared" si="0"/>
        <v>5800</v>
      </c>
    </row>
    <row r="20" spans="1:45" x14ac:dyDescent="0.25">
      <c r="A20" s="9" t="s">
        <v>1</v>
      </c>
      <c r="B20" s="10"/>
      <c r="C20" s="10"/>
      <c r="D20" s="10"/>
      <c r="E20" s="10"/>
      <c r="F20" s="174">
        <f>F18+F19</f>
        <v>1481208</v>
      </c>
      <c r="G20" s="174">
        <f>G18+G19</f>
        <v>1598225</v>
      </c>
      <c r="H20" s="213">
        <f t="shared" si="0"/>
        <v>117017</v>
      </c>
    </row>
    <row r="21" spans="1:45" x14ac:dyDescent="0.25">
      <c r="A21" s="280" t="s">
        <v>2</v>
      </c>
      <c r="B21" s="265"/>
      <c r="C21" s="265"/>
      <c r="D21" s="265"/>
      <c r="E21" s="265"/>
      <c r="F21" s="42">
        <f>F17-F20</f>
        <v>0</v>
      </c>
      <c r="G21" s="42">
        <f>G17-G20</f>
        <v>-3949.6999999999534</v>
      </c>
      <c r="H21" s="216">
        <f t="shared" si="0"/>
        <v>-3949.6999999999534</v>
      </c>
    </row>
    <row r="22" spans="1:45" ht="18" x14ac:dyDescent="0.25">
      <c r="A22" s="2"/>
      <c r="B22" s="4"/>
      <c r="C22" s="4"/>
      <c r="D22" s="4"/>
      <c r="E22" s="4"/>
      <c r="F22" s="87"/>
      <c r="G22" s="87"/>
      <c r="H22" s="1"/>
      <c r="I22" s="1"/>
    </row>
    <row r="23" spans="1:45" ht="18" customHeight="1" x14ac:dyDescent="0.25">
      <c r="A23" s="275" t="s">
        <v>34</v>
      </c>
      <c r="B23" s="275"/>
      <c r="C23" s="275"/>
      <c r="D23" s="275"/>
      <c r="E23" s="275"/>
      <c r="F23" s="87"/>
      <c r="G23" s="87"/>
      <c r="H23" s="1"/>
      <c r="I23" s="1"/>
    </row>
    <row r="24" spans="1:45" ht="25.5" x14ac:dyDescent="0.25">
      <c r="A24" s="257" t="s">
        <v>6</v>
      </c>
      <c r="B24" s="257"/>
      <c r="C24" s="257"/>
      <c r="D24" s="257"/>
      <c r="E24" s="257"/>
      <c r="F24" s="198" t="s">
        <v>187</v>
      </c>
      <c r="G24" s="198" t="s">
        <v>189</v>
      </c>
      <c r="H24" s="198" t="s">
        <v>191</v>
      </c>
    </row>
    <row r="25" spans="1:45" x14ac:dyDescent="0.25">
      <c r="A25" s="258">
        <v>1</v>
      </c>
      <c r="B25" s="259"/>
      <c r="C25" s="259"/>
      <c r="D25" s="259"/>
      <c r="E25" s="259"/>
      <c r="F25" s="88">
        <v>2</v>
      </c>
      <c r="G25" s="88">
        <v>3</v>
      </c>
      <c r="H25" s="16" t="s">
        <v>192</v>
      </c>
    </row>
    <row r="26" spans="1:45" ht="15.75" customHeight="1" x14ac:dyDescent="0.25">
      <c r="A26" s="255" t="s">
        <v>21</v>
      </c>
      <c r="B26" s="260"/>
      <c r="C26" s="260"/>
      <c r="D26" s="260"/>
      <c r="E26" s="260"/>
      <c r="F26" s="91">
        <v>0</v>
      </c>
      <c r="G26" s="91">
        <v>0</v>
      </c>
      <c r="H26" s="53"/>
    </row>
    <row r="27" spans="1:45" x14ac:dyDescent="0.25">
      <c r="A27" s="255" t="s">
        <v>22</v>
      </c>
      <c r="B27" s="256"/>
      <c r="C27" s="256"/>
      <c r="D27" s="256"/>
      <c r="E27" s="256"/>
      <c r="F27" s="91">
        <v>0</v>
      </c>
      <c r="G27" s="91">
        <v>0</v>
      </c>
      <c r="H27" s="53"/>
    </row>
    <row r="28" spans="1:45" ht="15" customHeight="1" x14ac:dyDescent="0.25">
      <c r="A28" s="261" t="s">
        <v>29</v>
      </c>
      <c r="B28" s="262"/>
      <c r="C28" s="262"/>
      <c r="D28" s="262"/>
      <c r="E28" s="263"/>
      <c r="F28" s="89">
        <f>F26-F27</f>
        <v>0</v>
      </c>
      <c r="G28" s="89">
        <f>G26-G27</f>
        <v>0</v>
      </c>
      <c r="H28" s="217"/>
    </row>
    <row r="29" spans="1:45" s="17" customFormat="1" ht="15" customHeight="1" x14ac:dyDescent="0.25">
      <c r="A29" s="255" t="s">
        <v>14</v>
      </c>
      <c r="B29" s="256"/>
      <c r="C29" s="256"/>
      <c r="D29" s="256"/>
      <c r="E29" s="256"/>
      <c r="F29" s="8"/>
      <c r="G29" s="91">
        <v>3950</v>
      </c>
      <c r="H29" s="53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17" customFormat="1" ht="15" customHeight="1" x14ac:dyDescent="0.25">
      <c r="A30" s="255" t="s">
        <v>33</v>
      </c>
      <c r="B30" s="256"/>
      <c r="C30" s="256"/>
      <c r="D30" s="256"/>
      <c r="E30" s="256"/>
      <c r="F30" s="175">
        <f>F21+F29</f>
        <v>0</v>
      </c>
      <c r="G30" s="175">
        <f>G21+G29</f>
        <v>0.30000000004656613</v>
      </c>
      <c r="H30" s="53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22" customFormat="1" x14ac:dyDescent="0.25">
      <c r="A31" s="261" t="s">
        <v>35</v>
      </c>
      <c r="B31" s="262"/>
      <c r="C31" s="262"/>
      <c r="D31" s="262"/>
      <c r="E31" s="263"/>
      <c r="F31" s="21"/>
      <c r="G31" s="165"/>
      <c r="H31" s="165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ht="15.75" x14ac:dyDescent="0.25">
      <c r="A32" s="279" t="s">
        <v>36</v>
      </c>
      <c r="B32" s="279"/>
      <c r="C32" s="279"/>
      <c r="D32" s="279"/>
      <c r="E32" s="279"/>
      <c r="F32" s="212">
        <v>0</v>
      </c>
      <c r="G32" s="213">
        <v>0</v>
      </c>
      <c r="H32" s="18"/>
    </row>
    <row r="33" spans="1:14" ht="15.75" x14ac:dyDescent="0.25">
      <c r="A33" s="151"/>
      <c r="B33" s="151"/>
      <c r="C33" s="151"/>
      <c r="D33" s="151"/>
      <c r="E33" s="151"/>
      <c r="F33" s="152"/>
      <c r="G33" s="152"/>
      <c r="H33" s="152"/>
      <c r="I33" s="47"/>
      <c r="J33" s="47"/>
      <c r="K33" s="47"/>
      <c r="L33" s="47"/>
      <c r="M33" s="47"/>
      <c r="N33" s="47"/>
    </row>
    <row r="34" spans="1:14" ht="15.75" x14ac:dyDescent="0.25">
      <c r="G34" s="272" t="s">
        <v>205</v>
      </c>
      <c r="H34" s="272"/>
      <c r="I34" s="272"/>
    </row>
    <row r="35" spans="1:14" ht="15.75" x14ac:dyDescent="0.25">
      <c r="G35" s="271" t="s">
        <v>206</v>
      </c>
      <c r="H35" s="271"/>
      <c r="I35" s="271"/>
    </row>
    <row r="36" spans="1:14" ht="15.75" x14ac:dyDescent="0.25">
      <c r="H36" s="194"/>
    </row>
  </sheetData>
  <mergeCells count="27">
    <mergeCell ref="G35:I35"/>
    <mergeCell ref="G34:I34"/>
    <mergeCell ref="A4:D4"/>
    <mergeCell ref="A5:D5"/>
    <mergeCell ref="A12:E12"/>
    <mergeCell ref="A23:E23"/>
    <mergeCell ref="A29:E29"/>
    <mergeCell ref="A11:H11"/>
    <mergeCell ref="A10:H10"/>
    <mergeCell ref="A8:H8"/>
    <mergeCell ref="E9:L9"/>
    <mergeCell ref="A32:E32"/>
    <mergeCell ref="A19:E19"/>
    <mergeCell ref="A21:E21"/>
    <mergeCell ref="A18:E18"/>
    <mergeCell ref="A13:E13"/>
    <mergeCell ref="A17:E17"/>
    <mergeCell ref="A27:E27"/>
    <mergeCell ref="A15:E15"/>
    <mergeCell ref="A16:E16"/>
    <mergeCell ref="A14:E14"/>
    <mergeCell ref="A30:E30"/>
    <mergeCell ref="A24:E24"/>
    <mergeCell ref="A25:E25"/>
    <mergeCell ref="A26:E26"/>
    <mergeCell ref="A31:E31"/>
    <mergeCell ref="A28:E2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85" zoomScaleNormal="85" workbookViewId="0">
      <selection activeCell="A2" sqref="A2:H2"/>
    </sheetView>
  </sheetViews>
  <sheetFormatPr defaultRowHeight="15" x14ac:dyDescent="0.25"/>
  <cols>
    <col min="1" max="1" width="4.28515625" customWidth="1"/>
    <col min="2" max="2" width="3.85546875" customWidth="1"/>
    <col min="3" max="3" width="4.42578125" customWidth="1"/>
    <col min="4" max="4" width="4.85546875" customWidth="1"/>
    <col min="5" max="5" width="44.140625" customWidth="1"/>
    <col min="6" max="7" width="21" customWidth="1"/>
    <col min="8" max="8" width="14.28515625" customWidth="1"/>
    <col min="11" max="11" width="11.7109375" bestFit="1" customWidth="1"/>
    <col min="12" max="12" width="9.28515625" bestFit="1" customWidth="1"/>
  </cols>
  <sheetData>
    <row r="1" spans="1:12" ht="19.5" customHeight="1" x14ac:dyDescent="0.25">
      <c r="A1" s="94" t="s">
        <v>134</v>
      </c>
    </row>
    <row r="2" spans="1:12" ht="24" customHeight="1" x14ac:dyDescent="0.25">
      <c r="A2" s="276" t="s">
        <v>9</v>
      </c>
      <c r="B2" s="276"/>
      <c r="C2" s="276"/>
      <c r="D2" s="276"/>
      <c r="E2" s="276"/>
      <c r="F2" s="276"/>
      <c r="G2" s="276"/>
      <c r="H2" s="276"/>
    </row>
    <row r="3" spans="1:12" ht="9.75" customHeight="1" x14ac:dyDescent="0.25">
      <c r="A3" s="197"/>
      <c r="B3" s="197"/>
      <c r="C3" s="197"/>
      <c r="D3" s="197"/>
      <c r="E3" s="197"/>
      <c r="F3" s="197"/>
      <c r="G3" s="197"/>
      <c r="H3" s="197"/>
    </row>
    <row r="4" spans="1:12" ht="24" customHeight="1" x14ac:dyDescent="0.25">
      <c r="A4" s="276" t="s">
        <v>32</v>
      </c>
      <c r="B4" s="276"/>
      <c r="C4" s="276"/>
      <c r="D4" s="276"/>
      <c r="E4" s="276"/>
      <c r="F4" s="276"/>
      <c r="G4" s="276"/>
      <c r="H4" s="276"/>
    </row>
    <row r="5" spans="1:12" ht="21" customHeight="1" x14ac:dyDescent="0.25">
      <c r="A5" s="277" t="s">
        <v>190</v>
      </c>
      <c r="B5" s="277"/>
      <c r="C5" s="277"/>
      <c r="D5" s="277"/>
      <c r="E5" s="277"/>
      <c r="F5" s="277"/>
      <c r="G5" s="277"/>
      <c r="H5" s="277"/>
    </row>
    <row r="6" spans="1:12" ht="24" customHeight="1" x14ac:dyDescent="0.25">
      <c r="A6" s="284" t="s">
        <v>26</v>
      </c>
      <c r="B6" s="284"/>
      <c r="C6" s="284"/>
      <c r="D6" s="284"/>
      <c r="E6" s="284"/>
      <c r="F6" s="284"/>
      <c r="G6" s="284"/>
      <c r="H6" s="284"/>
    </row>
    <row r="7" spans="1:12" ht="15.75" customHeight="1" x14ac:dyDescent="0.25">
      <c r="A7" s="197"/>
      <c r="B7" s="197"/>
      <c r="C7" s="197"/>
      <c r="D7" s="197"/>
      <c r="E7" s="197"/>
      <c r="F7" s="197"/>
      <c r="G7" s="197"/>
      <c r="H7" s="197"/>
    </row>
    <row r="8" spans="1:12" ht="34.5" customHeight="1" x14ac:dyDescent="0.25">
      <c r="A8" s="283" t="s">
        <v>6</v>
      </c>
      <c r="B8" s="283"/>
      <c r="C8" s="283"/>
      <c r="D8" s="283"/>
      <c r="E8" s="283"/>
      <c r="F8" s="198" t="s">
        <v>187</v>
      </c>
      <c r="G8" s="198" t="s">
        <v>189</v>
      </c>
      <c r="H8" s="198" t="s">
        <v>191</v>
      </c>
    </row>
    <row r="9" spans="1:12" ht="25.5" customHeight="1" x14ac:dyDescent="0.25">
      <c r="A9" s="283">
        <v>1</v>
      </c>
      <c r="B9" s="283"/>
      <c r="C9" s="283"/>
      <c r="D9" s="283"/>
      <c r="E9" s="283"/>
      <c r="F9" s="196">
        <v>2</v>
      </c>
      <c r="G9" s="201">
        <v>3</v>
      </c>
      <c r="H9" s="201" t="s">
        <v>192</v>
      </c>
    </row>
    <row r="10" spans="1:12" ht="24" customHeight="1" x14ac:dyDescent="0.25">
      <c r="A10" s="100">
        <v>6</v>
      </c>
      <c r="B10" s="100"/>
      <c r="C10" s="100"/>
      <c r="D10" s="100"/>
      <c r="E10" s="100" t="s">
        <v>3</v>
      </c>
      <c r="F10" s="101">
        <f t="shared" ref="F10:G10" si="0">F11+F20+F23+F29</f>
        <v>1481208</v>
      </c>
      <c r="G10" s="101">
        <f t="shared" si="0"/>
        <v>1594195.3</v>
      </c>
      <c r="H10" s="101">
        <f>G10-F10</f>
        <v>112987.30000000005</v>
      </c>
    </row>
    <row r="11" spans="1:12" ht="24" customHeight="1" x14ac:dyDescent="0.25">
      <c r="A11" s="102"/>
      <c r="B11" s="102">
        <v>63</v>
      </c>
      <c r="C11" s="102"/>
      <c r="D11" s="102"/>
      <c r="E11" s="102" t="s">
        <v>13</v>
      </c>
      <c r="F11" s="103">
        <f t="shared" ref="F11:G11" si="1">F12+F14+F16+F18</f>
        <v>1331500</v>
      </c>
      <c r="G11" s="103">
        <f t="shared" si="1"/>
        <v>1440500</v>
      </c>
      <c r="H11" s="214">
        <f t="shared" ref="H11:H40" si="2">G11-F11</f>
        <v>109000</v>
      </c>
    </row>
    <row r="12" spans="1:12" ht="24" customHeight="1" x14ac:dyDescent="0.25">
      <c r="A12" s="102"/>
      <c r="B12" s="102"/>
      <c r="C12" s="102">
        <v>633</v>
      </c>
      <c r="D12" s="102"/>
      <c r="E12" s="204" t="s">
        <v>166</v>
      </c>
      <c r="F12" s="103">
        <f t="shared" ref="F12:G12" si="3">F13</f>
        <v>31500</v>
      </c>
      <c r="G12" s="103">
        <f t="shared" si="3"/>
        <v>31500</v>
      </c>
      <c r="H12" s="214">
        <f t="shared" si="2"/>
        <v>0</v>
      </c>
    </row>
    <row r="13" spans="1:12" ht="24" customHeight="1" x14ac:dyDescent="0.25">
      <c r="A13" s="102"/>
      <c r="B13" s="102"/>
      <c r="C13" s="102"/>
      <c r="D13" s="102">
        <v>6331</v>
      </c>
      <c r="E13" s="205" t="s">
        <v>167</v>
      </c>
      <c r="F13" s="206">
        <v>31500</v>
      </c>
      <c r="G13" s="206">
        <v>31500</v>
      </c>
      <c r="H13" s="214">
        <f t="shared" si="2"/>
        <v>0</v>
      </c>
      <c r="K13" s="41"/>
      <c r="L13" s="41"/>
    </row>
    <row r="14" spans="1:12" ht="24" customHeight="1" x14ac:dyDescent="0.25">
      <c r="A14" s="104"/>
      <c r="B14" s="104"/>
      <c r="C14" s="104">
        <v>636</v>
      </c>
      <c r="D14" s="104"/>
      <c r="E14" s="104" t="s">
        <v>168</v>
      </c>
      <c r="F14" s="103">
        <f t="shared" ref="F14:G14" si="4">F15</f>
        <v>1300000</v>
      </c>
      <c r="G14" s="103">
        <f t="shared" si="4"/>
        <v>1409000</v>
      </c>
      <c r="H14" s="214">
        <f t="shared" si="2"/>
        <v>109000</v>
      </c>
      <c r="K14" s="41"/>
      <c r="L14" s="41"/>
    </row>
    <row r="15" spans="1:12" ht="24" customHeight="1" x14ac:dyDescent="0.25">
      <c r="A15" s="105"/>
      <c r="B15" s="105"/>
      <c r="C15" s="105"/>
      <c r="D15" s="105">
        <v>6361</v>
      </c>
      <c r="E15" s="105" t="s">
        <v>169</v>
      </c>
      <c r="F15" s="226">
        <v>1300000</v>
      </c>
      <c r="G15" s="226">
        <v>1409000</v>
      </c>
      <c r="H15" s="214">
        <f t="shared" si="2"/>
        <v>109000</v>
      </c>
      <c r="K15" s="41"/>
      <c r="L15" s="41"/>
    </row>
    <row r="16" spans="1:12" ht="24" customHeight="1" x14ac:dyDescent="0.25">
      <c r="A16" s="49"/>
      <c r="B16" s="49"/>
      <c r="C16" s="48">
        <v>638</v>
      </c>
      <c r="D16" s="48"/>
      <c r="E16" s="207" t="s">
        <v>170</v>
      </c>
      <c r="F16" s="106">
        <f t="shared" ref="F16:G16" si="5">F17</f>
        <v>0</v>
      </c>
      <c r="G16" s="106">
        <f t="shared" si="5"/>
        <v>0</v>
      </c>
      <c r="H16" s="214">
        <f t="shared" si="2"/>
        <v>0</v>
      </c>
    </row>
    <row r="17" spans="1:14" ht="24" customHeight="1" x14ac:dyDescent="0.25">
      <c r="A17" s="49"/>
      <c r="B17" s="49"/>
      <c r="C17" s="49"/>
      <c r="D17" s="49">
        <v>6381</v>
      </c>
      <c r="E17" s="208" t="s">
        <v>171</v>
      </c>
      <c r="F17" s="99">
        <v>0</v>
      </c>
      <c r="G17" s="99">
        <v>0</v>
      </c>
      <c r="H17" s="214">
        <f t="shared" si="2"/>
        <v>0</v>
      </c>
    </row>
    <row r="18" spans="1:14" ht="24" customHeight="1" x14ac:dyDescent="0.25">
      <c r="A18" s="107"/>
      <c r="B18" s="107"/>
      <c r="C18" s="107">
        <v>639</v>
      </c>
      <c r="D18" s="107"/>
      <c r="E18" s="107" t="s">
        <v>172</v>
      </c>
      <c r="F18" s="106">
        <f t="shared" ref="F18:G18" si="6">F19</f>
        <v>0</v>
      </c>
      <c r="G18" s="106">
        <f t="shared" si="6"/>
        <v>0</v>
      </c>
      <c r="H18" s="214">
        <f t="shared" si="2"/>
        <v>0</v>
      </c>
    </row>
    <row r="19" spans="1:14" ht="24" customHeight="1" x14ac:dyDescent="0.25">
      <c r="A19" s="49"/>
      <c r="B19" s="49"/>
      <c r="C19" s="49"/>
      <c r="D19" s="49">
        <v>6391</v>
      </c>
      <c r="E19" s="49" t="s">
        <v>173</v>
      </c>
      <c r="F19" s="99">
        <v>0</v>
      </c>
      <c r="G19" s="99">
        <v>0</v>
      </c>
      <c r="H19" s="214">
        <f t="shared" si="2"/>
        <v>0</v>
      </c>
    </row>
    <row r="20" spans="1:14" ht="24" customHeight="1" x14ac:dyDescent="0.25">
      <c r="A20" s="48"/>
      <c r="B20" s="48">
        <v>65</v>
      </c>
      <c r="C20" s="48"/>
      <c r="D20" s="48"/>
      <c r="E20" s="108" t="s">
        <v>85</v>
      </c>
      <c r="F20" s="109">
        <f t="shared" ref="F20:G21" si="7">F21</f>
        <v>45000</v>
      </c>
      <c r="G20" s="109">
        <f t="shared" si="7"/>
        <v>48500</v>
      </c>
      <c r="H20" s="214">
        <f t="shared" si="2"/>
        <v>3500</v>
      </c>
    </row>
    <row r="21" spans="1:14" ht="24" customHeight="1" x14ac:dyDescent="0.25">
      <c r="A21" s="107"/>
      <c r="B21" s="107"/>
      <c r="C21" s="107">
        <v>652</v>
      </c>
      <c r="D21" s="107"/>
      <c r="E21" s="110" t="s">
        <v>85</v>
      </c>
      <c r="F21" s="109">
        <f t="shared" si="7"/>
        <v>45000</v>
      </c>
      <c r="G21" s="109">
        <f t="shared" si="7"/>
        <v>48500</v>
      </c>
      <c r="H21" s="214">
        <f t="shared" si="2"/>
        <v>3500</v>
      </c>
    </row>
    <row r="22" spans="1:14" ht="24" customHeight="1" x14ac:dyDescent="0.25">
      <c r="A22" s="49"/>
      <c r="B22" s="49"/>
      <c r="C22" s="49"/>
      <c r="D22" s="49">
        <v>6526</v>
      </c>
      <c r="E22" s="50" t="s">
        <v>174</v>
      </c>
      <c r="F22" s="226">
        <v>45000</v>
      </c>
      <c r="G22" s="226">
        <v>48500</v>
      </c>
      <c r="H22" s="214">
        <f t="shared" si="2"/>
        <v>3500</v>
      </c>
    </row>
    <row r="23" spans="1:14" ht="24" customHeight="1" x14ac:dyDescent="0.25">
      <c r="A23" s="48"/>
      <c r="B23" s="48">
        <v>66</v>
      </c>
      <c r="C23" s="48"/>
      <c r="D23" s="48"/>
      <c r="E23" s="108" t="s">
        <v>86</v>
      </c>
      <c r="F23" s="109">
        <f t="shared" ref="F23:G23" si="8">F24+F27</f>
        <v>7500</v>
      </c>
      <c r="G23" s="109">
        <f t="shared" si="8"/>
        <v>10000</v>
      </c>
      <c r="H23" s="214">
        <f t="shared" si="2"/>
        <v>2500</v>
      </c>
    </row>
    <row r="24" spans="1:14" ht="24" customHeight="1" x14ac:dyDescent="0.25">
      <c r="A24" s="107"/>
      <c r="B24" s="107"/>
      <c r="C24" s="107">
        <v>661</v>
      </c>
      <c r="D24" s="107"/>
      <c r="E24" s="110" t="s">
        <v>175</v>
      </c>
      <c r="F24" s="109">
        <f t="shared" ref="F24:G24" si="9">F26+F25</f>
        <v>4300</v>
      </c>
      <c r="G24" s="109">
        <f t="shared" si="9"/>
        <v>5900</v>
      </c>
      <c r="H24" s="214">
        <f t="shared" si="2"/>
        <v>1600</v>
      </c>
    </row>
    <row r="25" spans="1:14" ht="24" customHeight="1" x14ac:dyDescent="0.25">
      <c r="A25" s="107"/>
      <c r="B25" s="107"/>
      <c r="C25" s="107"/>
      <c r="D25" s="49">
        <v>6614</v>
      </c>
      <c r="E25" s="50" t="s">
        <v>176</v>
      </c>
      <c r="F25" s="181">
        <v>0</v>
      </c>
      <c r="G25" s="181">
        <v>800</v>
      </c>
      <c r="H25" s="214">
        <f t="shared" si="2"/>
        <v>800</v>
      </c>
    </row>
    <row r="26" spans="1:14" ht="24" customHeight="1" x14ac:dyDescent="0.25">
      <c r="A26" s="49"/>
      <c r="B26" s="49"/>
      <c r="C26" s="49"/>
      <c r="D26" s="49">
        <v>6615</v>
      </c>
      <c r="E26" s="50" t="s">
        <v>177</v>
      </c>
      <c r="F26" s="226">
        <v>4300</v>
      </c>
      <c r="G26" s="226">
        <v>5100</v>
      </c>
      <c r="H26" s="214">
        <f t="shared" si="2"/>
        <v>800</v>
      </c>
    </row>
    <row r="27" spans="1:14" ht="24" customHeight="1" x14ac:dyDescent="0.25">
      <c r="A27" s="107"/>
      <c r="B27" s="107"/>
      <c r="C27" s="107">
        <v>663</v>
      </c>
      <c r="D27" s="107"/>
      <c r="E27" s="110" t="s">
        <v>178</v>
      </c>
      <c r="F27" s="109">
        <f t="shared" ref="F27:G27" si="10">F28</f>
        <v>3200</v>
      </c>
      <c r="G27" s="109">
        <f t="shared" si="10"/>
        <v>4100</v>
      </c>
      <c r="H27" s="214">
        <f t="shared" si="2"/>
        <v>900</v>
      </c>
      <c r="N27" s="209"/>
    </row>
    <row r="28" spans="1:14" ht="24" customHeight="1" x14ac:dyDescent="0.25">
      <c r="A28" s="49"/>
      <c r="B28" s="49"/>
      <c r="C28" s="49"/>
      <c r="D28" s="49">
        <v>6631</v>
      </c>
      <c r="E28" s="50" t="s">
        <v>65</v>
      </c>
      <c r="F28" s="226">
        <v>3200</v>
      </c>
      <c r="G28" s="226">
        <v>4100</v>
      </c>
      <c r="H28" s="214">
        <f t="shared" si="2"/>
        <v>900</v>
      </c>
    </row>
    <row r="29" spans="1:14" ht="24" customHeight="1" x14ac:dyDescent="0.25">
      <c r="A29" s="48"/>
      <c r="B29" s="48">
        <v>67</v>
      </c>
      <c r="C29" s="48"/>
      <c r="D29" s="48"/>
      <c r="E29" s="102" t="s">
        <v>87</v>
      </c>
      <c r="F29" s="103">
        <f t="shared" ref="F29:G29" si="11">F30</f>
        <v>97208</v>
      </c>
      <c r="G29" s="103">
        <f t="shared" si="11"/>
        <v>95195.3</v>
      </c>
      <c r="H29" s="214">
        <f t="shared" si="2"/>
        <v>-2012.6999999999971</v>
      </c>
    </row>
    <row r="30" spans="1:14" ht="24" customHeight="1" x14ac:dyDescent="0.25">
      <c r="A30" s="107"/>
      <c r="B30" s="107"/>
      <c r="C30" s="107">
        <v>671</v>
      </c>
      <c r="D30" s="107"/>
      <c r="E30" s="104" t="s">
        <v>179</v>
      </c>
      <c r="F30" s="103">
        <f t="shared" ref="F30:G30" si="12">F31+F32</f>
        <v>97208</v>
      </c>
      <c r="G30" s="103">
        <f t="shared" si="12"/>
        <v>95195.3</v>
      </c>
      <c r="H30" s="214">
        <f t="shared" si="2"/>
        <v>-2012.6999999999971</v>
      </c>
    </row>
    <row r="31" spans="1:14" ht="24" customHeight="1" x14ac:dyDescent="0.25">
      <c r="A31" s="49"/>
      <c r="B31" s="49"/>
      <c r="C31" s="49"/>
      <c r="D31" s="49">
        <v>6711</v>
      </c>
      <c r="E31" s="105" t="s">
        <v>179</v>
      </c>
      <c r="F31" s="226">
        <v>97208</v>
      </c>
      <c r="G31" s="226">
        <v>95195.3</v>
      </c>
      <c r="H31" s="214">
        <f t="shared" si="2"/>
        <v>-2012.6999999999971</v>
      </c>
    </row>
    <row r="32" spans="1:14" ht="24" hidden="1" customHeight="1" x14ac:dyDescent="0.25">
      <c r="A32" s="49"/>
      <c r="B32" s="49"/>
      <c r="C32" s="49"/>
      <c r="D32" s="49">
        <v>6712</v>
      </c>
      <c r="E32" s="105" t="s">
        <v>88</v>
      </c>
      <c r="F32" s="226"/>
      <c r="G32" s="226"/>
      <c r="H32" s="214">
        <f t="shared" si="2"/>
        <v>0</v>
      </c>
      <c r="K32" s="41"/>
    </row>
    <row r="33" spans="1:11" ht="24" customHeight="1" x14ac:dyDescent="0.25">
      <c r="A33" s="215">
        <v>7</v>
      </c>
      <c r="B33" s="215"/>
      <c r="C33" s="215"/>
      <c r="D33" s="215"/>
      <c r="E33" s="100" t="s">
        <v>154</v>
      </c>
      <c r="F33" s="227">
        <f t="shared" ref="F33:G33" si="13">F34</f>
        <v>0</v>
      </c>
      <c r="G33" s="228">
        <f t="shared" si="13"/>
        <v>80</v>
      </c>
      <c r="H33" s="101">
        <f t="shared" si="2"/>
        <v>80</v>
      </c>
      <c r="K33" s="41"/>
    </row>
    <row r="34" spans="1:11" ht="24" customHeight="1" x14ac:dyDescent="0.25">
      <c r="A34" s="49"/>
      <c r="B34" s="48">
        <v>72</v>
      </c>
      <c r="C34" s="48"/>
      <c r="D34" s="48"/>
      <c r="E34" s="102" t="s">
        <v>155</v>
      </c>
      <c r="F34" s="229">
        <v>0</v>
      </c>
      <c r="G34" s="230">
        <f>G35</f>
        <v>80</v>
      </c>
      <c r="H34" s="214">
        <f t="shared" si="2"/>
        <v>80</v>
      </c>
      <c r="K34" s="41"/>
    </row>
    <row r="35" spans="1:11" ht="24" customHeight="1" x14ac:dyDescent="0.25">
      <c r="A35" s="49"/>
      <c r="B35" s="48"/>
      <c r="C35" s="48">
        <v>721</v>
      </c>
      <c r="D35" s="48"/>
      <c r="E35" s="102" t="s">
        <v>180</v>
      </c>
      <c r="F35" s="229">
        <v>0</v>
      </c>
      <c r="G35" s="230">
        <f>G36</f>
        <v>80</v>
      </c>
      <c r="H35" s="214">
        <f t="shared" si="2"/>
        <v>80</v>
      </c>
      <c r="K35" s="41"/>
    </row>
    <row r="36" spans="1:11" ht="24" customHeight="1" x14ac:dyDescent="0.25">
      <c r="A36" s="49"/>
      <c r="B36" s="49"/>
      <c r="C36" s="49"/>
      <c r="D36" s="49">
        <v>7211</v>
      </c>
      <c r="E36" s="105" t="s">
        <v>181</v>
      </c>
      <c r="F36" s="226">
        <v>0</v>
      </c>
      <c r="G36" s="226">
        <v>80</v>
      </c>
      <c r="H36" s="214">
        <f t="shared" si="2"/>
        <v>80</v>
      </c>
      <c r="K36" s="41"/>
    </row>
    <row r="37" spans="1:11" ht="19.5" customHeight="1" x14ac:dyDescent="0.25">
      <c r="A37" s="48"/>
      <c r="B37" s="48"/>
      <c r="C37" s="48"/>
      <c r="D37" s="48"/>
      <c r="E37" s="111" t="s">
        <v>89</v>
      </c>
      <c r="F37" s="101">
        <f>F11+F20+F23+F29+F33</f>
        <v>1481208</v>
      </c>
      <c r="G37" s="101">
        <f>G11+G20+G23+G29+G33</f>
        <v>1594275.3</v>
      </c>
      <c r="H37" s="101">
        <f t="shared" si="2"/>
        <v>113067.30000000005</v>
      </c>
    </row>
    <row r="38" spans="1:11" ht="19.5" customHeight="1" x14ac:dyDescent="0.25">
      <c r="A38" s="48">
        <v>9</v>
      </c>
      <c r="B38" s="48"/>
      <c r="C38" s="48"/>
      <c r="D38" s="48"/>
      <c r="E38" s="104" t="s">
        <v>200</v>
      </c>
      <c r="F38" s="232">
        <f>F39</f>
        <v>0</v>
      </c>
      <c r="G38" s="103">
        <f>G39</f>
        <v>5373.64</v>
      </c>
      <c r="H38" s="103">
        <f t="shared" si="2"/>
        <v>5373.64</v>
      </c>
    </row>
    <row r="39" spans="1:11" ht="19.5" customHeight="1" x14ac:dyDescent="0.25">
      <c r="A39" s="233"/>
      <c r="B39" s="233"/>
      <c r="C39" s="233">
        <v>922</v>
      </c>
      <c r="D39" s="233"/>
      <c r="E39" s="234" t="s">
        <v>193</v>
      </c>
      <c r="F39" s="235">
        <v>0</v>
      </c>
      <c r="G39" s="236">
        <v>5373.64</v>
      </c>
      <c r="H39" s="103">
        <f t="shared" si="2"/>
        <v>5373.64</v>
      </c>
    </row>
    <row r="40" spans="1:11" s="47" customFormat="1" ht="19.5" customHeight="1" x14ac:dyDescent="0.25">
      <c r="A40" s="48"/>
      <c r="B40" s="48"/>
      <c r="C40" s="48"/>
      <c r="D40" s="48"/>
      <c r="E40" s="111" t="s">
        <v>195</v>
      </c>
      <c r="F40" s="101">
        <f>F37+F38</f>
        <v>1481208</v>
      </c>
      <c r="G40" s="101">
        <f>G37+G38</f>
        <v>1599648.94</v>
      </c>
      <c r="H40" s="101">
        <f t="shared" si="2"/>
        <v>118440.93999999994</v>
      </c>
    </row>
    <row r="41" spans="1:11" s="47" customFormat="1" ht="19.5" hidden="1" customHeight="1" x14ac:dyDescent="0.25">
      <c r="A41" s="237"/>
      <c r="B41" s="237"/>
      <c r="C41" s="237"/>
      <c r="D41" s="237"/>
      <c r="E41" s="238"/>
      <c r="F41" s="240"/>
      <c r="G41" s="240"/>
      <c r="H41" s="240"/>
    </row>
    <row r="42" spans="1:11" s="47" customFormat="1" ht="20.25" customHeight="1" x14ac:dyDescent="0.25">
      <c r="A42" s="237"/>
      <c r="B42" s="237"/>
      <c r="C42" s="237"/>
      <c r="D42" s="237"/>
      <c r="E42" s="238"/>
      <c r="F42" s="239"/>
      <c r="G42" s="240"/>
      <c r="H42" s="112"/>
    </row>
    <row r="43" spans="1:11" ht="34.5" customHeight="1" x14ac:dyDescent="0.25">
      <c r="A43" s="283" t="s">
        <v>6</v>
      </c>
      <c r="B43" s="283"/>
      <c r="C43" s="283"/>
      <c r="D43" s="283"/>
      <c r="E43" s="283"/>
      <c r="F43" s="210" t="s">
        <v>187</v>
      </c>
      <c r="G43" s="210" t="s">
        <v>189</v>
      </c>
      <c r="H43" s="210" t="s">
        <v>191</v>
      </c>
    </row>
    <row r="44" spans="1:11" ht="16.5" customHeight="1" x14ac:dyDescent="0.25">
      <c r="A44" s="283">
        <v>1</v>
      </c>
      <c r="B44" s="283"/>
      <c r="C44" s="283"/>
      <c r="D44" s="283"/>
      <c r="E44" s="283"/>
      <c r="F44" s="201">
        <v>2</v>
      </c>
      <c r="G44" s="201">
        <v>3</v>
      </c>
      <c r="H44" s="201" t="s">
        <v>192</v>
      </c>
    </row>
    <row r="45" spans="1:11" ht="19.5" customHeight="1" x14ac:dyDescent="0.25">
      <c r="A45" s="113">
        <v>3</v>
      </c>
      <c r="B45" s="113"/>
      <c r="C45" s="113"/>
      <c r="D45" s="113"/>
      <c r="E45" s="113" t="s">
        <v>159</v>
      </c>
      <c r="F45" s="114">
        <f t="shared" ref="F45" si="14">F46+F57+F83+F87</f>
        <v>1458008</v>
      </c>
      <c r="G45" s="114">
        <f>G46+G57+G83+G87</f>
        <v>1569225.28</v>
      </c>
      <c r="H45" s="114">
        <f>G45-F45</f>
        <v>111217.28000000003</v>
      </c>
    </row>
    <row r="46" spans="1:11" ht="16.5" customHeight="1" x14ac:dyDescent="0.25">
      <c r="A46" s="102"/>
      <c r="B46" s="102">
        <v>31</v>
      </c>
      <c r="C46" s="102"/>
      <c r="D46" s="102"/>
      <c r="E46" s="102" t="s">
        <v>4</v>
      </c>
      <c r="F46" s="103">
        <f t="shared" ref="F46:G46" si="15">F47+F51+F53</f>
        <v>1223500</v>
      </c>
      <c r="G46" s="103">
        <f t="shared" si="15"/>
        <v>1317533</v>
      </c>
      <c r="H46" s="103">
        <f t="shared" ref="H46:H102" si="16">G46-F46</f>
        <v>94033</v>
      </c>
    </row>
    <row r="47" spans="1:11" ht="16.5" customHeight="1" x14ac:dyDescent="0.25">
      <c r="A47" s="49"/>
      <c r="B47" s="48"/>
      <c r="C47" s="104">
        <v>311</v>
      </c>
      <c r="D47" s="104"/>
      <c r="E47" s="104" t="s">
        <v>90</v>
      </c>
      <c r="F47" s="103">
        <f t="shared" ref="F47:G47" si="17">F48+F49+F50</f>
        <v>812900</v>
      </c>
      <c r="G47" s="103">
        <f t="shared" si="17"/>
        <v>1083114</v>
      </c>
      <c r="H47" s="103">
        <f t="shared" si="16"/>
        <v>270214</v>
      </c>
    </row>
    <row r="48" spans="1:11" ht="16.5" customHeight="1" x14ac:dyDescent="0.25">
      <c r="A48" s="49"/>
      <c r="B48" s="48"/>
      <c r="C48" s="105"/>
      <c r="D48" s="105">
        <v>3111</v>
      </c>
      <c r="E48" s="105" t="s">
        <v>23</v>
      </c>
      <c r="F48" s="99">
        <v>807900</v>
      </c>
      <c r="G48" s="99">
        <v>1075114</v>
      </c>
      <c r="H48" s="214">
        <f t="shared" si="16"/>
        <v>267214</v>
      </c>
    </row>
    <row r="49" spans="1:8" ht="16.5" customHeight="1" x14ac:dyDescent="0.25">
      <c r="A49" s="49"/>
      <c r="B49" s="48"/>
      <c r="C49" s="49"/>
      <c r="D49" s="49">
        <v>3113</v>
      </c>
      <c r="E49" s="49" t="s">
        <v>91</v>
      </c>
      <c r="F49" s="99">
        <v>2000</v>
      </c>
      <c r="G49" s="99">
        <v>4000</v>
      </c>
      <c r="H49" s="214">
        <f t="shared" si="16"/>
        <v>2000</v>
      </c>
    </row>
    <row r="50" spans="1:8" ht="16.5" customHeight="1" x14ac:dyDescent="0.25">
      <c r="A50" s="49"/>
      <c r="B50" s="48"/>
      <c r="C50" s="49"/>
      <c r="D50" s="49">
        <v>3114</v>
      </c>
      <c r="E50" s="49" t="s">
        <v>92</v>
      </c>
      <c r="F50" s="115">
        <v>3000</v>
      </c>
      <c r="G50" s="115">
        <v>4000</v>
      </c>
      <c r="H50" s="214">
        <f t="shared" si="16"/>
        <v>1000</v>
      </c>
    </row>
    <row r="51" spans="1:8" ht="16.5" customHeight="1" x14ac:dyDescent="0.25">
      <c r="A51" s="49"/>
      <c r="B51" s="48"/>
      <c r="C51" s="107">
        <v>312</v>
      </c>
      <c r="D51" s="107"/>
      <c r="E51" s="107" t="s">
        <v>66</v>
      </c>
      <c r="F51" s="106">
        <f t="shared" ref="F51:G51" si="18">F52</f>
        <v>50300</v>
      </c>
      <c r="G51" s="106">
        <f t="shared" si="18"/>
        <v>53225</v>
      </c>
      <c r="H51" s="103">
        <f t="shared" si="16"/>
        <v>2925</v>
      </c>
    </row>
    <row r="52" spans="1:8" ht="16.5" customHeight="1" x14ac:dyDescent="0.25">
      <c r="A52" s="49"/>
      <c r="B52" s="48"/>
      <c r="C52" s="49"/>
      <c r="D52" s="49">
        <v>3121</v>
      </c>
      <c r="E52" s="49" t="s">
        <v>66</v>
      </c>
      <c r="F52" s="99">
        <v>50300</v>
      </c>
      <c r="G52" s="99">
        <v>53225</v>
      </c>
      <c r="H52" s="214">
        <f t="shared" si="16"/>
        <v>2925</v>
      </c>
    </row>
    <row r="53" spans="1:8" ht="16.5" customHeight="1" x14ac:dyDescent="0.25">
      <c r="A53" s="49"/>
      <c r="B53" s="48"/>
      <c r="C53" s="107">
        <v>313</v>
      </c>
      <c r="D53" s="107"/>
      <c r="E53" s="107" t="s">
        <v>69</v>
      </c>
      <c r="F53" s="106">
        <f t="shared" ref="F53:G53" si="19">F55+F56+F54</f>
        <v>360300</v>
      </c>
      <c r="G53" s="106">
        <f t="shared" si="19"/>
        <v>181194</v>
      </c>
      <c r="H53" s="103">
        <f t="shared" si="16"/>
        <v>-179106</v>
      </c>
    </row>
    <row r="54" spans="1:8" ht="16.5" customHeight="1" x14ac:dyDescent="0.25">
      <c r="A54" s="49"/>
      <c r="B54" s="48"/>
      <c r="C54" s="107"/>
      <c r="D54" s="131">
        <v>3131</v>
      </c>
      <c r="E54" s="131" t="s">
        <v>150</v>
      </c>
      <c r="F54" s="46">
        <v>192000</v>
      </c>
      <c r="G54" s="115">
        <v>0</v>
      </c>
      <c r="H54" s="214">
        <f t="shared" si="16"/>
        <v>-192000</v>
      </c>
    </row>
    <row r="55" spans="1:8" ht="16.5" customHeight="1" x14ac:dyDescent="0.25">
      <c r="A55" s="49"/>
      <c r="B55" s="48"/>
      <c r="C55" s="49"/>
      <c r="D55" s="49">
        <v>3132</v>
      </c>
      <c r="E55" s="49" t="s">
        <v>93</v>
      </c>
      <c r="F55" s="99">
        <v>168300</v>
      </c>
      <c r="G55" s="99">
        <v>181194</v>
      </c>
      <c r="H55" s="214">
        <f t="shared" si="16"/>
        <v>12894</v>
      </c>
    </row>
    <row r="56" spans="1:8" ht="16.5" customHeight="1" x14ac:dyDescent="0.25">
      <c r="A56" s="49"/>
      <c r="B56" s="48"/>
      <c r="C56" s="49"/>
      <c r="D56" s="49">
        <v>3133</v>
      </c>
      <c r="E56" s="49" t="s">
        <v>110</v>
      </c>
      <c r="F56" s="99">
        <v>0</v>
      </c>
      <c r="G56" s="99">
        <v>0</v>
      </c>
      <c r="H56" s="214">
        <f t="shared" si="16"/>
        <v>0</v>
      </c>
    </row>
    <row r="57" spans="1:8" ht="16.5" customHeight="1" x14ac:dyDescent="0.25">
      <c r="A57" s="49"/>
      <c r="B57" s="48">
        <v>32</v>
      </c>
      <c r="C57" s="48"/>
      <c r="D57" s="48"/>
      <c r="E57" s="48" t="s">
        <v>10</v>
      </c>
      <c r="F57" s="106">
        <f t="shared" ref="F57:G57" si="20">F58+F63+F69+F78</f>
        <v>233558</v>
      </c>
      <c r="G57" s="106">
        <f t="shared" si="20"/>
        <v>249723.28</v>
      </c>
      <c r="H57" s="103">
        <f t="shared" si="16"/>
        <v>16165.279999999999</v>
      </c>
    </row>
    <row r="58" spans="1:8" ht="16.5" customHeight="1" x14ac:dyDescent="0.25">
      <c r="A58" s="49"/>
      <c r="B58" s="48"/>
      <c r="C58" s="107">
        <v>321</v>
      </c>
      <c r="D58" s="107"/>
      <c r="E58" s="107" t="s">
        <v>24</v>
      </c>
      <c r="F58" s="106">
        <f t="shared" ref="F58:G58" si="21">F59+F60+F61+F62</f>
        <v>50950</v>
      </c>
      <c r="G58" s="106">
        <f t="shared" si="21"/>
        <v>51938.28</v>
      </c>
      <c r="H58" s="214">
        <f t="shared" si="16"/>
        <v>988.27999999999884</v>
      </c>
    </row>
    <row r="59" spans="1:8" ht="16.5" customHeight="1" x14ac:dyDescent="0.25">
      <c r="A59" s="49"/>
      <c r="B59" s="48"/>
      <c r="C59" s="49"/>
      <c r="D59" s="49">
        <v>3211</v>
      </c>
      <c r="E59" s="49" t="s">
        <v>25</v>
      </c>
      <c r="F59" s="99">
        <v>2800</v>
      </c>
      <c r="G59" s="99">
        <v>4880</v>
      </c>
      <c r="H59" s="214">
        <f t="shared" si="16"/>
        <v>2080</v>
      </c>
    </row>
    <row r="60" spans="1:8" ht="16.5" customHeight="1" x14ac:dyDescent="0.25">
      <c r="A60" s="49"/>
      <c r="B60" s="48"/>
      <c r="C60" s="49"/>
      <c r="D60" s="49">
        <v>3212</v>
      </c>
      <c r="E60" s="49" t="s">
        <v>94</v>
      </c>
      <c r="F60" s="99">
        <v>47650</v>
      </c>
      <c r="G60" s="99">
        <v>45359.28</v>
      </c>
      <c r="H60" s="214">
        <f t="shared" si="16"/>
        <v>-2290.7200000000012</v>
      </c>
    </row>
    <row r="61" spans="1:8" ht="16.5" customHeight="1" x14ac:dyDescent="0.25">
      <c r="A61" s="49"/>
      <c r="B61" s="48"/>
      <c r="C61" s="49"/>
      <c r="D61" s="49">
        <v>3213</v>
      </c>
      <c r="E61" s="49" t="s">
        <v>71</v>
      </c>
      <c r="F61" s="99">
        <v>500</v>
      </c>
      <c r="G61" s="99">
        <v>1699</v>
      </c>
      <c r="H61" s="214">
        <f t="shared" si="16"/>
        <v>1199</v>
      </c>
    </row>
    <row r="62" spans="1:8" ht="16.5" customHeight="1" x14ac:dyDescent="0.25">
      <c r="A62" s="49"/>
      <c r="B62" s="48"/>
      <c r="C62" s="49"/>
      <c r="D62" s="49">
        <v>3214</v>
      </c>
      <c r="E62" s="50" t="s">
        <v>72</v>
      </c>
      <c r="F62" s="99">
        <v>0</v>
      </c>
      <c r="G62" s="99">
        <v>0</v>
      </c>
      <c r="H62" s="214">
        <f t="shared" si="16"/>
        <v>0</v>
      </c>
    </row>
    <row r="63" spans="1:8" ht="16.5" customHeight="1" x14ac:dyDescent="0.25">
      <c r="A63" s="49"/>
      <c r="B63" s="48"/>
      <c r="C63" s="107">
        <v>322</v>
      </c>
      <c r="D63" s="107"/>
      <c r="E63" s="107" t="s">
        <v>95</v>
      </c>
      <c r="F63" s="106">
        <f t="shared" ref="F63:G63" si="22">F64+F65+F66+F67+F68</f>
        <v>113000</v>
      </c>
      <c r="G63" s="106">
        <f t="shared" si="22"/>
        <v>127610</v>
      </c>
      <c r="H63" s="103">
        <f t="shared" si="16"/>
        <v>14610</v>
      </c>
    </row>
    <row r="64" spans="1:8" ht="16.5" customHeight="1" x14ac:dyDescent="0.25">
      <c r="A64" s="49"/>
      <c r="B64" s="48"/>
      <c r="C64" s="49"/>
      <c r="D64" s="49">
        <v>3221</v>
      </c>
      <c r="E64" s="49" t="s">
        <v>96</v>
      </c>
      <c r="F64" s="99">
        <v>12000</v>
      </c>
      <c r="G64" s="177">
        <v>17675</v>
      </c>
      <c r="H64" s="214">
        <f t="shared" si="16"/>
        <v>5675</v>
      </c>
    </row>
    <row r="65" spans="1:8" ht="16.5" customHeight="1" x14ac:dyDescent="0.25">
      <c r="A65" s="49"/>
      <c r="B65" s="48"/>
      <c r="C65" s="49"/>
      <c r="D65" s="49">
        <v>3222</v>
      </c>
      <c r="E65" s="49" t="s">
        <v>97</v>
      </c>
      <c r="F65" s="99">
        <v>85000</v>
      </c>
      <c r="G65" s="99">
        <v>86964</v>
      </c>
      <c r="H65" s="214">
        <f t="shared" si="16"/>
        <v>1964</v>
      </c>
    </row>
    <row r="66" spans="1:8" ht="16.5" customHeight="1" x14ac:dyDescent="0.25">
      <c r="A66" s="49"/>
      <c r="B66" s="48"/>
      <c r="C66" s="49"/>
      <c r="D66" s="49">
        <v>3223</v>
      </c>
      <c r="E66" s="49" t="s">
        <v>73</v>
      </c>
      <c r="F66" s="99">
        <v>15700</v>
      </c>
      <c r="G66" s="99">
        <v>22100</v>
      </c>
      <c r="H66" s="214">
        <f t="shared" si="16"/>
        <v>6400</v>
      </c>
    </row>
    <row r="67" spans="1:8" ht="16.5" customHeight="1" x14ac:dyDescent="0.25">
      <c r="A67" s="49"/>
      <c r="B67" s="48"/>
      <c r="C67" s="49"/>
      <c r="D67" s="49">
        <v>3225</v>
      </c>
      <c r="E67" s="49" t="s">
        <v>98</v>
      </c>
      <c r="F67" s="115">
        <v>100</v>
      </c>
      <c r="G67" s="115">
        <v>621</v>
      </c>
      <c r="H67" s="214">
        <f t="shared" si="16"/>
        <v>521</v>
      </c>
    </row>
    <row r="68" spans="1:8" ht="16.5" customHeight="1" x14ac:dyDescent="0.25">
      <c r="A68" s="49"/>
      <c r="B68" s="48"/>
      <c r="C68" s="49"/>
      <c r="D68" s="49">
        <v>3227</v>
      </c>
      <c r="E68" s="50" t="s">
        <v>74</v>
      </c>
      <c r="F68" s="99">
        <v>200</v>
      </c>
      <c r="G68" s="99">
        <v>250</v>
      </c>
      <c r="H68" s="214">
        <f t="shared" si="16"/>
        <v>50</v>
      </c>
    </row>
    <row r="69" spans="1:8" ht="16.5" customHeight="1" x14ac:dyDescent="0.25">
      <c r="A69" s="49"/>
      <c r="B69" s="48"/>
      <c r="C69" s="107">
        <v>323</v>
      </c>
      <c r="D69" s="107"/>
      <c r="E69" s="107" t="s">
        <v>99</v>
      </c>
      <c r="F69" s="106">
        <f t="shared" ref="F69:G69" si="23">F70+F71+F72+F73+F75+F74+F76+F77</f>
        <v>44508</v>
      </c>
      <c r="G69" s="106">
        <f t="shared" si="23"/>
        <v>51025</v>
      </c>
      <c r="H69" s="103">
        <f t="shared" si="16"/>
        <v>6517</v>
      </c>
    </row>
    <row r="70" spans="1:8" ht="16.5" customHeight="1" x14ac:dyDescent="0.25">
      <c r="A70" s="49"/>
      <c r="B70" s="48"/>
      <c r="C70" s="49"/>
      <c r="D70" s="49">
        <v>3231</v>
      </c>
      <c r="E70" s="49" t="s">
        <v>100</v>
      </c>
      <c r="F70" s="99">
        <v>27200</v>
      </c>
      <c r="G70" s="99">
        <v>27710</v>
      </c>
      <c r="H70" s="214">
        <f t="shared" si="16"/>
        <v>510</v>
      </c>
    </row>
    <row r="71" spans="1:8" ht="16.5" customHeight="1" x14ac:dyDescent="0.25">
      <c r="A71" s="49"/>
      <c r="B71" s="48"/>
      <c r="C71" s="49"/>
      <c r="D71" s="49">
        <v>3232</v>
      </c>
      <c r="E71" s="49" t="s">
        <v>101</v>
      </c>
      <c r="F71" s="99">
        <v>4800</v>
      </c>
      <c r="G71" s="99">
        <v>6200</v>
      </c>
      <c r="H71" s="214">
        <f t="shared" si="16"/>
        <v>1400</v>
      </c>
    </row>
    <row r="72" spans="1:8" ht="16.5" customHeight="1" x14ac:dyDescent="0.25">
      <c r="A72" s="49"/>
      <c r="B72" s="48"/>
      <c r="C72" s="49"/>
      <c r="D72" s="49">
        <v>3233</v>
      </c>
      <c r="E72" s="50" t="s">
        <v>75</v>
      </c>
      <c r="F72" s="80">
        <v>130</v>
      </c>
      <c r="G72" s="99">
        <v>75</v>
      </c>
      <c r="H72" s="214">
        <f t="shared" si="16"/>
        <v>-55</v>
      </c>
    </row>
    <row r="73" spans="1:8" ht="16.5" customHeight="1" x14ac:dyDescent="0.25">
      <c r="A73" s="49"/>
      <c r="B73" s="48"/>
      <c r="C73" s="49"/>
      <c r="D73" s="49">
        <v>3234</v>
      </c>
      <c r="E73" s="49" t="s">
        <v>76</v>
      </c>
      <c r="F73" s="80">
        <v>7328</v>
      </c>
      <c r="G73" s="99">
        <v>9700</v>
      </c>
      <c r="H73" s="214">
        <f t="shared" si="16"/>
        <v>2372</v>
      </c>
    </row>
    <row r="74" spans="1:8" ht="16.5" customHeight="1" x14ac:dyDescent="0.25">
      <c r="A74" s="49"/>
      <c r="B74" s="48"/>
      <c r="C74" s="49"/>
      <c r="D74" s="49">
        <v>3236</v>
      </c>
      <c r="E74" s="49" t="s">
        <v>102</v>
      </c>
      <c r="F74" s="80">
        <v>500</v>
      </c>
      <c r="G74" s="99">
        <v>1200</v>
      </c>
      <c r="H74" s="214">
        <f t="shared" si="16"/>
        <v>700</v>
      </c>
    </row>
    <row r="75" spans="1:8" ht="16.5" customHeight="1" x14ac:dyDescent="0.25">
      <c r="A75" s="49"/>
      <c r="B75" s="48"/>
      <c r="C75" s="49"/>
      <c r="D75" s="49">
        <v>3237</v>
      </c>
      <c r="E75" s="49" t="s">
        <v>103</v>
      </c>
      <c r="F75" s="99">
        <v>700</v>
      </c>
      <c r="G75" s="99">
        <v>1245</v>
      </c>
      <c r="H75" s="214">
        <f t="shared" si="16"/>
        <v>545</v>
      </c>
    </row>
    <row r="76" spans="1:8" ht="16.5" customHeight="1" x14ac:dyDescent="0.25">
      <c r="A76" s="49"/>
      <c r="B76" s="48"/>
      <c r="C76" s="49"/>
      <c r="D76" s="49">
        <v>3238</v>
      </c>
      <c r="E76" s="49" t="s">
        <v>77</v>
      </c>
      <c r="F76" s="99">
        <v>3350</v>
      </c>
      <c r="G76" s="99">
        <v>3050</v>
      </c>
      <c r="H76" s="214">
        <f t="shared" si="16"/>
        <v>-300</v>
      </c>
    </row>
    <row r="77" spans="1:8" ht="16.5" customHeight="1" x14ac:dyDescent="0.25">
      <c r="A77" s="49"/>
      <c r="B77" s="48"/>
      <c r="C77" s="49"/>
      <c r="D77" s="49">
        <v>3239</v>
      </c>
      <c r="E77" s="49" t="s">
        <v>78</v>
      </c>
      <c r="F77" s="99">
        <v>500</v>
      </c>
      <c r="G77" s="99">
        <v>1845</v>
      </c>
      <c r="H77" s="214">
        <f t="shared" si="16"/>
        <v>1345</v>
      </c>
    </row>
    <row r="78" spans="1:8" ht="16.5" customHeight="1" x14ac:dyDescent="0.25">
      <c r="A78" s="49"/>
      <c r="B78" s="48"/>
      <c r="C78" s="107">
        <v>329</v>
      </c>
      <c r="D78" s="107"/>
      <c r="E78" s="107" t="s">
        <v>104</v>
      </c>
      <c r="F78" s="106">
        <f t="shared" ref="F78:G78" si="24">F79+F80+F81+F82</f>
        <v>25100</v>
      </c>
      <c r="G78" s="106">
        <f t="shared" si="24"/>
        <v>19150</v>
      </c>
      <c r="H78" s="103">
        <f t="shared" si="16"/>
        <v>-5950</v>
      </c>
    </row>
    <row r="79" spans="1:8" ht="16.5" customHeight="1" x14ac:dyDescent="0.25">
      <c r="A79" s="49"/>
      <c r="B79" s="48"/>
      <c r="C79" s="49"/>
      <c r="D79" s="49">
        <v>3292</v>
      </c>
      <c r="E79" s="49" t="s">
        <v>79</v>
      </c>
      <c r="F79" s="80">
        <v>1800</v>
      </c>
      <c r="G79" s="99">
        <v>2220</v>
      </c>
      <c r="H79" s="214">
        <f t="shared" si="16"/>
        <v>420</v>
      </c>
    </row>
    <row r="80" spans="1:8" ht="16.5" customHeight="1" x14ac:dyDescent="0.25">
      <c r="A80" s="49"/>
      <c r="B80" s="48"/>
      <c r="C80" s="49"/>
      <c r="D80" s="49">
        <v>3294</v>
      </c>
      <c r="E80" s="49" t="s">
        <v>80</v>
      </c>
      <c r="F80" s="80">
        <v>280</v>
      </c>
      <c r="G80" s="99">
        <v>510</v>
      </c>
      <c r="H80" s="214">
        <f t="shared" si="16"/>
        <v>230</v>
      </c>
    </row>
    <row r="81" spans="1:8" ht="16.5" customHeight="1" x14ac:dyDescent="0.25">
      <c r="A81" s="49"/>
      <c r="B81" s="48"/>
      <c r="C81" s="49"/>
      <c r="D81" s="49">
        <v>3295</v>
      </c>
      <c r="E81" s="49" t="s">
        <v>81</v>
      </c>
      <c r="F81" s="99">
        <v>3850</v>
      </c>
      <c r="G81" s="99">
        <v>3980</v>
      </c>
      <c r="H81" s="214">
        <f t="shared" si="16"/>
        <v>130</v>
      </c>
    </row>
    <row r="82" spans="1:8" ht="16.5" customHeight="1" x14ac:dyDescent="0.25">
      <c r="A82" s="49"/>
      <c r="B82" s="48"/>
      <c r="C82" s="49"/>
      <c r="D82" s="49">
        <v>3299</v>
      </c>
      <c r="E82" s="49" t="s">
        <v>105</v>
      </c>
      <c r="F82" s="99">
        <v>19170</v>
      </c>
      <c r="G82" s="99">
        <v>12440</v>
      </c>
      <c r="H82" s="214">
        <f t="shared" si="16"/>
        <v>-6730</v>
      </c>
    </row>
    <row r="83" spans="1:8" ht="16.5" customHeight="1" x14ac:dyDescent="0.25">
      <c r="A83" s="49"/>
      <c r="B83" s="48">
        <v>34</v>
      </c>
      <c r="C83" s="48"/>
      <c r="D83" s="48"/>
      <c r="E83" s="48" t="s">
        <v>40</v>
      </c>
      <c r="F83" s="106">
        <f t="shared" ref="F83:G83" si="25">F84</f>
        <v>950</v>
      </c>
      <c r="G83" s="106">
        <f t="shared" si="25"/>
        <v>1109</v>
      </c>
      <c r="H83" s="103">
        <f t="shared" si="16"/>
        <v>159</v>
      </c>
    </row>
    <row r="84" spans="1:8" ht="16.5" customHeight="1" x14ac:dyDescent="0.25">
      <c r="A84" s="49"/>
      <c r="B84" s="48"/>
      <c r="C84" s="107">
        <v>343</v>
      </c>
      <c r="D84" s="107"/>
      <c r="E84" s="107" t="s">
        <v>67</v>
      </c>
      <c r="F84" s="106">
        <f>F85+F86</f>
        <v>950</v>
      </c>
      <c r="G84" s="106">
        <f t="shared" ref="G84" si="26">G85+G86</f>
        <v>1109</v>
      </c>
      <c r="H84" s="214">
        <f t="shared" si="16"/>
        <v>159</v>
      </c>
    </row>
    <row r="85" spans="1:8" ht="16.5" customHeight="1" x14ac:dyDescent="0.25">
      <c r="A85" s="49"/>
      <c r="B85" s="48"/>
      <c r="C85" s="49"/>
      <c r="D85" s="49">
        <v>3431</v>
      </c>
      <c r="E85" s="49" t="s">
        <v>106</v>
      </c>
      <c r="F85" s="99">
        <v>950</v>
      </c>
      <c r="G85" s="99">
        <v>1100</v>
      </c>
      <c r="H85" s="214">
        <f t="shared" si="16"/>
        <v>150</v>
      </c>
    </row>
    <row r="86" spans="1:8" ht="16.5" customHeight="1" x14ac:dyDescent="0.25">
      <c r="A86" s="49"/>
      <c r="B86" s="48"/>
      <c r="C86" s="49"/>
      <c r="D86" s="49">
        <v>3439</v>
      </c>
      <c r="E86" s="49" t="s">
        <v>182</v>
      </c>
      <c r="F86" s="99">
        <v>0</v>
      </c>
      <c r="G86" s="99">
        <v>9</v>
      </c>
      <c r="H86" s="214">
        <f t="shared" si="16"/>
        <v>9</v>
      </c>
    </row>
    <row r="87" spans="1:8" ht="16.5" customHeight="1" x14ac:dyDescent="0.25">
      <c r="A87" s="105"/>
      <c r="B87" s="102">
        <v>38</v>
      </c>
      <c r="C87" s="48"/>
      <c r="D87" s="48"/>
      <c r="E87" s="108" t="s">
        <v>68</v>
      </c>
      <c r="F87" s="109">
        <f t="shared" ref="F87:G88" si="27">F88</f>
        <v>0</v>
      </c>
      <c r="G87" s="109">
        <f t="shared" si="27"/>
        <v>860</v>
      </c>
      <c r="H87" s="103">
        <f t="shared" si="16"/>
        <v>860</v>
      </c>
    </row>
    <row r="88" spans="1:8" ht="16.5" customHeight="1" x14ac:dyDescent="0.25">
      <c r="A88" s="105"/>
      <c r="B88" s="102"/>
      <c r="C88" s="107">
        <v>381</v>
      </c>
      <c r="D88" s="107"/>
      <c r="E88" s="110" t="s">
        <v>65</v>
      </c>
      <c r="F88" s="109">
        <f t="shared" si="27"/>
        <v>0</v>
      </c>
      <c r="G88" s="109">
        <f t="shared" si="27"/>
        <v>860</v>
      </c>
      <c r="H88" s="214">
        <f t="shared" si="16"/>
        <v>860</v>
      </c>
    </row>
    <row r="89" spans="1:8" ht="16.5" customHeight="1" x14ac:dyDescent="0.25">
      <c r="A89" s="105"/>
      <c r="B89" s="102"/>
      <c r="C89" s="49"/>
      <c r="D89" s="49">
        <v>3812</v>
      </c>
      <c r="E89" s="50" t="s">
        <v>70</v>
      </c>
      <c r="F89" s="99">
        <v>0</v>
      </c>
      <c r="G89" s="99">
        <v>860</v>
      </c>
      <c r="H89" s="214">
        <f t="shared" si="16"/>
        <v>860</v>
      </c>
    </row>
    <row r="90" spans="1:8" ht="18.75" customHeight="1" x14ac:dyDescent="0.25">
      <c r="A90" s="116">
        <v>4</v>
      </c>
      <c r="B90" s="113"/>
      <c r="C90" s="117"/>
      <c r="D90" s="118"/>
      <c r="E90" s="119" t="s">
        <v>5</v>
      </c>
      <c r="F90" s="114">
        <f t="shared" ref="F90:G90" si="28">F91</f>
        <v>23200</v>
      </c>
      <c r="G90" s="114">
        <f t="shared" si="28"/>
        <v>29000</v>
      </c>
      <c r="H90" s="114">
        <f t="shared" si="16"/>
        <v>5800</v>
      </c>
    </row>
    <row r="91" spans="1:8" ht="21.75" customHeight="1" x14ac:dyDescent="0.25">
      <c r="A91" s="105"/>
      <c r="B91" s="102">
        <v>42</v>
      </c>
      <c r="C91" s="107"/>
      <c r="D91" s="102"/>
      <c r="E91" s="120" t="s">
        <v>111</v>
      </c>
      <c r="F91" s="103">
        <f t="shared" ref="F91:G91" si="29">F92+F96</f>
        <v>23200</v>
      </c>
      <c r="G91" s="103">
        <f t="shared" si="29"/>
        <v>29000</v>
      </c>
      <c r="H91" s="103">
        <f t="shared" si="16"/>
        <v>5800</v>
      </c>
    </row>
    <row r="92" spans="1:8" ht="16.5" customHeight="1" x14ac:dyDescent="0.25">
      <c r="A92" s="105"/>
      <c r="B92" s="102"/>
      <c r="C92" s="107">
        <v>422</v>
      </c>
      <c r="D92" s="104"/>
      <c r="E92" s="121" t="s">
        <v>107</v>
      </c>
      <c r="F92" s="103">
        <f t="shared" ref="F92:G92" si="30">F93+F94+F95</f>
        <v>3700</v>
      </c>
      <c r="G92" s="103">
        <f t="shared" si="30"/>
        <v>5550</v>
      </c>
      <c r="H92" s="214">
        <f t="shared" si="16"/>
        <v>1850</v>
      </c>
    </row>
    <row r="93" spans="1:8" ht="16.5" customHeight="1" x14ac:dyDescent="0.25">
      <c r="A93" s="122"/>
      <c r="B93" s="122"/>
      <c r="C93" s="49"/>
      <c r="D93" s="105">
        <v>4221</v>
      </c>
      <c r="E93" s="123" t="s">
        <v>82</v>
      </c>
      <c r="F93" s="99"/>
      <c r="G93" s="99">
        <v>700</v>
      </c>
      <c r="H93" s="214">
        <f t="shared" si="16"/>
        <v>700</v>
      </c>
    </row>
    <row r="94" spans="1:8" ht="16.5" hidden="1" customHeight="1" x14ac:dyDescent="0.25">
      <c r="A94" s="122"/>
      <c r="B94" s="122"/>
      <c r="C94" s="49"/>
      <c r="D94" s="49">
        <v>4223</v>
      </c>
      <c r="E94" s="49" t="s">
        <v>84</v>
      </c>
      <c r="F94" s="99"/>
      <c r="G94" s="99"/>
      <c r="H94" s="214">
        <f t="shared" si="16"/>
        <v>0</v>
      </c>
    </row>
    <row r="95" spans="1:8" ht="16.5" customHeight="1" x14ac:dyDescent="0.25">
      <c r="A95" s="122"/>
      <c r="B95" s="122"/>
      <c r="C95" s="105"/>
      <c r="D95" s="105">
        <v>4227</v>
      </c>
      <c r="E95" s="123" t="s">
        <v>108</v>
      </c>
      <c r="F95" s="99">
        <v>3700</v>
      </c>
      <c r="G95" s="99">
        <v>4850</v>
      </c>
      <c r="H95" s="214">
        <f t="shared" si="16"/>
        <v>1150</v>
      </c>
    </row>
    <row r="96" spans="1:8" ht="16.5" customHeight="1" x14ac:dyDescent="0.25">
      <c r="A96" s="122"/>
      <c r="B96" s="122"/>
      <c r="C96" s="104">
        <v>424</v>
      </c>
      <c r="D96" s="104"/>
      <c r="E96" s="121" t="s">
        <v>109</v>
      </c>
      <c r="F96" s="103">
        <f t="shared" ref="F96:G96" si="31">F97+F98</f>
        <v>19500</v>
      </c>
      <c r="G96" s="103">
        <f t="shared" si="31"/>
        <v>23450</v>
      </c>
      <c r="H96" s="214">
        <f t="shared" si="16"/>
        <v>3950</v>
      </c>
    </row>
    <row r="97" spans="1:9" ht="16.5" customHeight="1" x14ac:dyDescent="0.25">
      <c r="A97" s="124"/>
      <c r="B97" s="124"/>
      <c r="C97" s="105"/>
      <c r="D97" s="105">
        <v>4241</v>
      </c>
      <c r="E97" s="123" t="s">
        <v>109</v>
      </c>
      <c r="F97" s="99">
        <v>19500</v>
      </c>
      <c r="G97" s="99">
        <v>23000</v>
      </c>
      <c r="H97" s="214">
        <f t="shared" si="16"/>
        <v>3500</v>
      </c>
    </row>
    <row r="98" spans="1:9" ht="16.5" customHeight="1" x14ac:dyDescent="0.25">
      <c r="A98" s="124"/>
      <c r="B98" s="124"/>
      <c r="C98" s="105"/>
      <c r="D98" s="49">
        <v>4242</v>
      </c>
      <c r="E98" s="49" t="s">
        <v>83</v>
      </c>
      <c r="F98" s="99"/>
      <c r="G98" s="99">
        <v>450</v>
      </c>
      <c r="H98" s="214">
        <f t="shared" si="16"/>
        <v>450</v>
      </c>
    </row>
    <row r="99" spans="1:9" ht="19.5" customHeight="1" x14ac:dyDescent="0.25">
      <c r="A99" s="125"/>
      <c r="B99" s="125"/>
      <c r="C99" s="104"/>
      <c r="D99" s="104"/>
      <c r="E99" s="126" t="s">
        <v>58</v>
      </c>
      <c r="F99" s="127">
        <f t="shared" ref="F99" si="32">F45+F90</f>
        <v>1481208</v>
      </c>
      <c r="G99" s="127">
        <f>G45+G90</f>
        <v>1598225.28</v>
      </c>
      <c r="H99" s="101">
        <f t="shared" si="16"/>
        <v>117017.28000000003</v>
      </c>
    </row>
    <row r="100" spans="1:9" ht="16.5" customHeight="1" x14ac:dyDescent="0.25">
      <c r="A100" s="48">
        <v>9</v>
      </c>
      <c r="B100" s="48"/>
      <c r="C100" s="48"/>
      <c r="D100" s="48"/>
      <c r="E100" s="104" t="s">
        <v>201</v>
      </c>
      <c r="F100" s="232">
        <f>F101</f>
        <v>0</v>
      </c>
      <c r="G100" s="103">
        <f>G101</f>
        <v>1423.63</v>
      </c>
      <c r="H100" s="103">
        <f t="shared" si="16"/>
        <v>1423.63</v>
      </c>
    </row>
    <row r="101" spans="1:9" ht="16.5" customHeight="1" x14ac:dyDescent="0.25">
      <c r="A101" s="233"/>
      <c r="B101" s="233"/>
      <c r="C101" s="233">
        <v>922</v>
      </c>
      <c r="D101" s="233"/>
      <c r="E101" s="234" t="s">
        <v>194</v>
      </c>
      <c r="F101" s="235">
        <v>0</v>
      </c>
      <c r="G101" s="172">
        <v>1423.63</v>
      </c>
      <c r="H101" s="103">
        <f t="shared" si="16"/>
        <v>1423.63</v>
      </c>
    </row>
    <row r="102" spans="1:9" ht="19.5" customHeight="1" x14ac:dyDescent="0.25">
      <c r="A102" s="48"/>
      <c r="B102" s="48"/>
      <c r="C102" s="48"/>
      <c r="D102" s="48"/>
      <c r="E102" s="111" t="s">
        <v>196</v>
      </c>
      <c r="F102" s="101">
        <f>F99+F100</f>
        <v>1481208</v>
      </c>
      <c r="G102" s="101">
        <f>G99+G100</f>
        <v>1599648.91</v>
      </c>
      <c r="H102" s="101">
        <f t="shared" si="16"/>
        <v>118440.90999999992</v>
      </c>
    </row>
    <row r="103" spans="1:9" ht="24" customHeight="1" x14ac:dyDescent="0.25">
      <c r="A103" s="52"/>
      <c r="B103" s="52"/>
      <c r="C103" s="52"/>
      <c r="D103" s="52"/>
      <c r="E103" s="241" t="s">
        <v>197</v>
      </c>
      <c r="F103" s="242">
        <f>F38-F101</f>
        <v>0</v>
      </c>
      <c r="G103" s="242">
        <f>G38-G101</f>
        <v>3950.01</v>
      </c>
      <c r="H103" s="242">
        <f t="shared" ref="H103" si="33">G103-F103</f>
        <v>3950.01</v>
      </c>
    </row>
    <row r="104" spans="1:9" ht="12.75" customHeight="1" x14ac:dyDescent="0.25">
      <c r="A104" s="52"/>
      <c r="B104" s="52"/>
      <c r="C104" s="52"/>
      <c r="D104" s="52"/>
      <c r="E104" s="52"/>
      <c r="F104" s="52"/>
      <c r="G104" s="52"/>
      <c r="H104" s="52"/>
    </row>
    <row r="105" spans="1:9" ht="15.75" x14ac:dyDescent="0.25">
      <c r="G105" s="272" t="s">
        <v>205</v>
      </c>
      <c r="H105" s="272"/>
      <c r="I105" s="272"/>
    </row>
    <row r="106" spans="1:9" ht="15.75" customHeight="1" x14ac:dyDescent="0.25">
      <c r="G106" s="271" t="s">
        <v>206</v>
      </c>
      <c r="H106" s="271"/>
      <c r="I106" s="271"/>
    </row>
  </sheetData>
  <protectedRanges>
    <protectedRange algorithmName="SHA-512" hashValue="R8frfBQ/MhInQYm+jLEgMwgPwCkrGPIUaxyIFLRSCn/+fIsUU6bmJDax/r7gTh2PEAEvgODYwg0rRRjqSM/oww==" saltValue="tbZzHO5lCNHCDH5y3XGZag==" spinCount="100000" sqref="E16" name="Range1_1"/>
    <protectedRange algorithmName="SHA-512" hashValue="R8frfBQ/MhInQYm+jLEgMwgPwCkrGPIUaxyIFLRSCn/+fIsUU6bmJDax/r7gTh2PEAEvgODYwg0rRRjqSM/oww==" saltValue="tbZzHO5lCNHCDH5y3XGZag==" spinCount="100000" sqref="E17" name="Range1_2"/>
    <protectedRange algorithmName="SHA-512" hashValue="R8frfBQ/MhInQYm+jLEgMwgPwCkrGPIUaxyIFLRSCn/+fIsUU6bmJDax/r7gTh2PEAEvgODYwg0rRRjqSM/oww==" saltValue="tbZzHO5lCNHCDH5y3XGZag==" spinCount="100000" sqref="E12" name="Range1_3"/>
  </protectedRanges>
  <mergeCells count="10">
    <mergeCell ref="G105:I105"/>
    <mergeCell ref="G106:I106"/>
    <mergeCell ref="A43:E43"/>
    <mergeCell ref="A44:E44"/>
    <mergeCell ref="A2:H2"/>
    <mergeCell ref="A4:H4"/>
    <mergeCell ref="A6:H6"/>
    <mergeCell ref="A8:E8"/>
    <mergeCell ref="A9:E9"/>
    <mergeCell ref="A5:H5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85" zoomScaleNormal="85" workbookViewId="0"/>
  </sheetViews>
  <sheetFormatPr defaultRowHeight="15" x14ac:dyDescent="0.25"/>
  <cols>
    <col min="1" max="1" width="45.85546875" customWidth="1"/>
    <col min="2" max="3" width="22.7109375" customWidth="1"/>
    <col min="4" max="4" width="20.85546875" customWidth="1"/>
    <col min="5" max="6" width="15.140625" customWidth="1"/>
  </cols>
  <sheetData>
    <row r="1" spans="1:8" ht="15.75" x14ac:dyDescent="0.25">
      <c r="A1" s="23" t="s">
        <v>38</v>
      </c>
    </row>
    <row r="2" spans="1:8" ht="9.75" customHeight="1" x14ac:dyDescent="0.25">
      <c r="D2" s="24"/>
      <c r="E2" s="24"/>
      <c r="F2" s="25"/>
    </row>
    <row r="3" spans="1:8" ht="18" customHeight="1" x14ac:dyDescent="0.25">
      <c r="A3" s="285" t="s">
        <v>27</v>
      </c>
      <c r="B3" s="285"/>
      <c r="C3" s="285"/>
      <c r="D3" s="285"/>
      <c r="E3" s="14"/>
      <c r="F3" s="14"/>
      <c r="G3" s="14"/>
      <c r="H3" s="14"/>
    </row>
    <row r="4" spans="1:8" ht="19.5" customHeight="1" x14ac:dyDescent="0.25">
      <c r="A4" s="287" t="s">
        <v>190</v>
      </c>
      <c r="B4" s="287"/>
      <c r="C4" s="287"/>
      <c r="D4" s="287"/>
      <c r="E4" s="218"/>
      <c r="F4" s="218"/>
      <c r="G4" s="218"/>
      <c r="H4" s="218"/>
    </row>
    <row r="5" spans="1:8" ht="15.75" customHeight="1" x14ac:dyDescent="0.25">
      <c r="A5" s="286" t="s">
        <v>41</v>
      </c>
      <c r="B5" s="286"/>
      <c r="C5" s="286"/>
      <c r="D5" s="286"/>
      <c r="E5" s="35"/>
      <c r="F5" s="35"/>
    </row>
    <row r="6" spans="1:8" ht="5.25" customHeight="1" x14ac:dyDescent="0.25">
      <c r="A6" s="61"/>
      <c r="B6" s="61"/>
      <c r="C6" s="61"/>
      <c r="D6" s="61"/>
      <c r="E6" s="61"/>
      <c r="F6" s="61"/>
    </row>
    <row r="7" spans="1:8" ht="30.75" customHeight="1" x14ac:dyDescent="0.25">
      <c r="A7" s="77" t="s">
        <v>42</v>
      </c>
      <c r="B7" s="195" t="s">
        <v>164</v>
      </c>
      <c r="C7" s="198" t="s">
        <v>188</v>
      </c>
      <c r="D7" s="198" t="s">
        <v>191</v>
      </c>
      <c r="E7" s="71"/>
      <c r="F7" s="71"/>
      <c r="G7" s="72"/>
      <c r="H7" s="72"/>
    </row>
    <row r="8" spans="1:8" ht="21.75" customHeight="1" x14ac:dyDescent="0.25">
      <c r="A8" s="77">
        <v>1</v>
      </c>
      <c r="B8" s="150">
        <v>2</v>
      </c>
      <c r="C8" s="190">
        <v>3</v>
      </c>
      <c r="D8" s="201" t="s">
        <v>192</v>
      </c>
      <c r="E8" s="71"/>
      <c r="F8" s="71"/>
      <c r="G8" s="72"/>
      <c r="H8" s="72"/>
    </row>
    <row r="9" spans="1:8" ht="15.75" customHeight="1" x14ac:dyDescent="0.25">
      <c r="A9" s="26" t="s">
        <v>15</v>
      </c>
      <c r="B9" s="98">
        <f>B10+B12</f>
        <v>97208</v>
      </c>
      <c r="C9" s="98">
        <f>C10+C12</f>
        <v>95195.3</v>
      </c>
      <c r="D9" s="98">
        <f>C9-B9</f>
        <v>-2012.6999999999971</v>
      </c>
      <c r="E9" s="71"/>
      <c r="F9" s="71"/>
      <c r="G9" s="72"/>
      <c r="H9" s="72"/>
    </row>
    <row r="10" spans="1:8" ht="15.75" customHeight="1" x14ac:dyDescent="0.25">
      <c r="A10" s="36" t="s">
        <v>45</v>
      </c>
      <c r="B10" s="99">
        <v>54000</v>
      </c>
      <c r="C10" s="99">
        <v>41293.870000000003</v>
      </c>
      <c r="D10" s="5">
        <f t="shared" ref="D10:D30" si="0">C10-B10</f>
        <v>-12706.129999999997</v>
      </c>
      <c r="E10" s="71"/>
      <c r="F10" s="71"/>
      <c r="G10" s="72"/>
      <c r="H10" s="72"/>
    </row>
    <row r="11" spans="1:8" ht="15.75" hidden="1" customHeight="1" x14ac:dyDescent="0.25">
      <c r="A11" s="36" t="s">
        <v>118</v>
      </c>
      <c r="B11" s="99"/>
      <c r="C11" s="251"/>
      <c r="D11" s="5">
        <f t="shared" si="0"/>
        <v>0</v>
      </c>
      <c r="E11" s="71"/>
      <c r="F11" s="71"/>
      <c r="G11" s="72"/>
      <c r="H11" s="72"/>
    </row>
    <row r="12" spans="1:8" ht="15.75" customHeight="1" x14ac:dyDescent="0.25">
      <c r="A12" s="36" t="s">
        <v>46</v>
      </c>
      <c r="B12" s="99">
        <v>43208</v>
      </c>
      <c r="C12" s="252">
        <v>53901.43</v>
      </c>
      <c r="D12" s="5">
        <f t="shared" si="0"/>
        <v>10693.43</v>
      </c>
      <c r="E12" s="71"/>
      <c r="F12" s="71"/>
      <c r="G12" s="72"/>
      <c r="H12" s="72"/>
    </row>
    <row r="13" spans="1:8" ht="15.75" customHeight="1" x14ac:dyDescent="0.25">
      <c r="A13" s="37" t="s">
        <v>47</v>
      </c>
      <c r="B13" s="98">
        <f>B14</f>
        <v>3200</v>
      </c>
      <c r="C13" s="98">
        <f>C14</f>
        <v>4100</v>
      </c>
      <c r="D13" s="98">
        <f t="shared" si="0"/>
        <v>900</v>
      </c>
      <c r="E13" s="71"/>
      <c r="F13" s="71"/>
      <c r="G13" s="72"/>
      <c r="H13" s="72"/>
    </row>
    <row r="14" spans="1:8" ht="15.75" customHeight="1" x14ac:dyDescent="0.25">
      <c r="A14" s="7" t="s">
        <v>48</v>
      </c>
      <c r="B14" s="99">
        <v>3200</v>
      </c>
      <c r="C14" s="99">
        <v>4100</v>
      </c>
      <c r="D14" s="5">
        <f t="shared" si="0"/>
        <v>900</v>
      </c>
      <c r="E14" s="187"/>
      <c r="F14" s="71"/>
      <c r="G14" s="72"/>
      <c r="H14" s="72"/>
    </row>
    <row r="15" spans="1:8" ht="15.75" customHeight="1" x14ac:dyDescent="0.25">
      <c r="A15" s="38" t="s">
        <v>16</v>
      </c>
      <c r="B15" s="98">
        <f>B16</f>
        <v>4300</v>
      </c>
      <c r="C15" s="98">
        <f>C16</f>
        <v>5900</v>
      </c>
      <c r="D15" s="98">
        <f t="shared" si="0"/>
        <v>1600</v>
      </c>
      <c r="E15" s="71"/>
      <c r="F15" s="71"/>
      <c r="G15" s="72"/>
      <c r="H15" s="72"/>
    </row>
    <row r="16" spans="1:8" ht="15.75" customHeight="1" x14ac:dyDescent="0.25">
      <c r="A16" s="7" t="s">
        <v>49</v>
      </c>
      <c r="B16" s="99">
        <v>4300</v>
      </c>
      <c r="C16" s="99">
        <v>5900</v>
      </c>
      <c r="D16" s="5">
        <f t="shared" si="0"/>
        <v>1600</v>
      </c>
      <c r="E16" s="71"/>
      <c r="F16" s="71"/>
      <c r="G16" s="72"/>
      <c r="H16" s="72"/>
    </row>
    <row r="17" spans="1:8" ht="15.75" customHeight="1" x14ac:dyDescent="0.25">
      <c r="A17" s="38" t="s">
        <v>50</v>
      </c>
      <c r="B17" s="98">
        <f>B18</f>
        <v>45000</v>
      </c>
      <c r="C17" s="98">
        <f>C18</f>
        <v>48500</v>
      </c>
      <c r="D17" s="98">
        <f t="shared" si="0"/>
        <v>3500</v>
      </c>
      <c r="E17" s="71"/>
      <c r="F17" s="71"/>
      <c r="G17" s="72"/>
      <c r="H17" s="72"/>
    </row>
    <row r="18" spans="1:8" ht="15.75" customHeight="1" x14ac:dyDescent="0.25">
      <c r="A18" s="7" t="s">
        <v>51</v>
      </c>
      <c r="B18" s="99">
        <v>45000</v>
      </c>
      <c r="C18" s="99">
        <v>48500</v>
      </c>
      <c r="D18" s="5">
        <f t="shared" si="0"/>
        <v>3500</v>
      </c>
      <c r="E18" s="71"/>
      <c r="F18" s="71"/>
      <c r="G18" s="72"/>
      <c r="H18" s="72"/>
    </row>
    <row r="19" spans="1:8" ht="15.75" customHeight="1" x14ac:dyDescent="0.25">
      <c r="A19" s="38" t="s">
        <v>52</v>
      </c>
      <c r="B19" s="98">
        <f>B20+B22+B24</f>
        <v>1331500</v>
      </c>
      <c r="C19" s="98">
        <f>C20+C22+C24</f>
        <v>1440500</v>
      </c>
      <c r="D19" s="98">
        <f t="shared" si="0"/>
        <v>109000</v>
      </c>
      <c r="E19" s="71"/>
      <c r="F19" s="71"/>
      <c r="G19" s="72"/>
      <c r="H19" s="72"/>
    </row>
    <row r="20" spans="1:8" ht="15.75" customHeight="1" x14ac:dyDescent="0.25">
      <c r="A20" s="38" t="s">
        <v>53</v>
      </c>
      <c r="B20" s="98">
        <f t="shared" ref="B20:C20" si="1">B21</f>
        <v>1300000</v>
      </c>
      <c r="C20" s="98">
        <f t="shared" si="1"/>
        <v>1409000</v>
      </c>
      <c r="D20" s="98">
        <f t="shared" si="0"/>
        <v>109000</v>
      </c>
      <c r="E20" s="71"/>
      <c r="F20" s="71"/>
      <c r="G20" s="72"/>
      <c r="H20" s="72"/>
    </row>
    <row r="21" spans="1:8" ht="15.75" customHeight="1" x14ac:dyDescent="0.25">
      <c r="A21" s="7" t="s">
        <v>54</v>
      </c>
      <c r="B21" s="99">
        <v>1300000</v>
      </c>
      <c r="C21" s="99">
        <v>1409000</v>
      </c>
      <c r="D21" s="5">
        <f t="shared" si="0"/>
        <v>109000</v>
      </c>
      <c r="E21" s="71"/>
      <c r="F21" s="71"/>
      <c r="G21" s="72"/>
      <c r="H21" s="72"/>
    </row>
    <row r="22" spans="1:8" ht="15.75" customHeight="1" x14ac:dyDescent="0.25">
      <c r="A22" s="6" t="s">
        <v>55</v>
      </c>
      <c r="B22" s="98">
        <f>B23</f>
        <v>31500</v>
      </c>
      <c r="C22" s="98">
        <f>C23</f>
        <v>31500</v>
      </c>
      <c r="D22" s="98">
        <f t="shared" si="0"/>
        <v>0</v>
      </c>
      <c r="E22" s="71"/>
      <c r="F22" s="71"/>
      <c r="G22" s="72"/>
      <c r="H22" s="72"/>
    </row>
    <row r="23" spans="1:8" ht="15.75" customHeight="1" x14ac:dyDescent="0.25">
      <c r="A23" s="7" t="s">
        <v>56</v>
      </c>
      <c r="B23" s="99">
        <v>31500</v>
      </c>
      <c r="C23" s="99">
        <v>31500</v>
      </c>
      <c r="D23" s="5">
        <f t="shared" si="0"/>
        <v>0</v>
      </c>
      <c r="E23" s="71"/>
      <c r="F23" s="71"/>
      <c r="G23" s="72"/>
      <c r="H23" s="72"/>
    </row>
    <row r="24" spans="1:8" ht="15.75" customHeight="1" x14ac:dyDescent="0.25">
      <c r="A24" s="6" t="s">
        <v>43</v>
      </c>
      <c r="B24" s="98">
        <f>B25</f>
        <v>0</v>
      </c>
      <c r="C24" s="98">
        <f>C25</f>
        <v>0</v>
      </c>
      <c r="D24" s="98">
        <f t="shared" si="0"/>
        <v>0</v>
      </c>
      <c r="E24" s="71"/>
      <c r="F24" s="71"/>
      <c r="G24" s="72"/>
      <c r="H24" s="72"/>
    </row>
    <row r="25" spans="1:8" ht="15.75" customHeight="1" x14ac:dyDescent="0.25">
      <c r="A25" s="7" t="s">
        <v>43</v>
      </c>
      <c r="B25" s="99">
        <v>0</v>
      </c>
      <c r="C25" s="99">
        <v>0</v>
      </c>
      <c r="D25" s="5">
        <f t="shared" si="0"/>
        <v>0</v>
      </c>
      <c r="E25" s="71"/>
      <c r="F25" s="71"/>
      <c r="G25" s="72"/>
      <c r="H25" s="72"/>
    </row>
    <row r="26" spans="1:8" ht="15.75" customHeight="1" x14ac:dyDescent="0.25">
      <c r="A26" s="102" t="s">
        <v>158</v>
      </c>
      <c r="B26" s="54">
        <f t="shared" ref="B26:C26" si="2">B27</f>
        <v>0</v>
      </c>
      <c r="C26" s="98">
        <f t="shared" si="2"/>
        <v>80</v>
      </c>
      <c r="D26" s="98">
        <f t="shared" si="0"/>
        <v>80</v>
      </c>
      <c r="E26" s="71"/>
      <c r="F26" s="71"/>
      <c r="G26" s="72"/>
      <c r="H26" s="72"/>
    </row>
    <row r="27" spans="1:8" ht="15.75" customHeight="1" x14ac:dyDescent="0.25">
      <c r="A27" s="105" t="s">
        <v>157</v>
      </c>
      <c r="B27" s="99">
        <v>0</v>
      </c>
      <c r="C27" s="99">
        <v>80</v>
      </c>
      <c r="D27" s="5">
        <f t="shared" si="0"/>
        <v>80</v>
      </c>
      <c r="E27" s="71"/>
      <c r="F27" s="71"/>
      <c r="G27" s="72"/>
      <c r="H27" s="72"/>
    </row>
    <row r="28" spans="1:8" ht="15.75" customHeight="1" x14ac:dyDescent="0.25">
      <c r="A28" s="176" t="s">
        <v>148</v>
      </c>
      <c r="B28" s="54">
        <f t="shared" ref="B28:C28" si="3">B9+B13+B15+B17+B19+B26</f>
        <v>1481208</v>
      </c>
      <c r="C28" s="98">
        <f t="shared" si="3"/>
        <v>1594275.3</v>
      </c>
      <c r="D28" s="98">
        <f t="shared" si="0"/>
        <v>113067.30000000005</v>
      </c>
      <c r="E28" s="71"/>
      <c r="F28" s="71"/>
      <c r="G28" s="72"/>
      <c r="H28" s="72"/>
    </row>
    <row r="29" spans="1:8" ht="15.75" customHeight="1" x14ac:dyDescent="0.25">
      <c r="A29" s="30" t="s">
        <v>145</v>
      </c>
      <c r="B29" s="172">
        <v>0</v>
      </c>
      <c r="C29" s="172">
        <v>5373.64</v>
      </c>
      <c r="D29" s="253">
        <f t="shared" si="0"/>
        <v>5373.64</v>
      </c>
      <c r="E29" s="71"/>
      <c r="F29" s="231"/>
      <c r="G29" s="72"/>
      <c r="H29" s="72"/>
    </row>
    <row r="30" spans="1:8" ht="17.25" customHeight="1" x14ac:dyDescent="0.25">
      <c r="A30" s="176" t="s">
        <v>149</v>
      </c>
      <c r="B30" s="250">
        <f t="shared" ref="B30:C30" si="4">B28+B29</f>
        <v>1481208</v>
      </c>
      <c r="C30" s="250">
        <f t="shared" si="4"/>
        <v>1599648.94</v>
      </c>
      <c r="D30" s="98">
        <f t="shared" si="0"/>
        <v>118440.93999999994</v>
      </c>
      <c r="E30" s="71"/>
      <c r="F30" s="71"/>
      <c r="G30" s="72"/>
      <c r="H30" s="72"/>
    </row>
    <row r="31" spans="1:8" ht="15.75" customHeight="1" x14ac:dyDescent="0.25">
      <c r="A31" s="71"/>
      <c r="B31" s="71"/>
      <c r="C31" s="71"/>
      <c r="D31" s="71"/>
      <c r="E31" s="71"/>
      <c r="F31" s="71"/>
      <c r="G31" s="72"/>
      <c r="H31" s="72"/>
    </row>
    <row r="32" spans="1:8" ht="15.75" customHeight="1" x14ac:dyDescent="0.25">
      <c r="A32" s="278" t="s">
        <v>44</v>
      </c>
      <c r="B32" s="278"/>
      <c r="C32" s="278"/>
      <c r="D32" s="278"/>
      <c r="E32" s="71"/>
      <c r="F32" s="71"/>
      <c r="G32" s="72"/>
      <c r="H32" s="72"/>
    </row>
    <row r="33" spans="1:8" s="47" customFormat="1" ht="9" customHeight="1" x14ac:dyDescent="0.25">
      <c r="A33" s="73"/>
      <c r="B33" s="73"/>
      <c r="C33" s="73"/>
      <c r="D33" s="74"/>
      <c r="E33" s="75"/>
      <c r="F33" s="74"/>
      <c r="G33" s="76"/>
      <c r="H33" s="76"/>
    </row>
    <row r="34" spans="1:8" ht="30.75" customHeight="1" x14ac:dyDescent="0.25">
      <c r="A34" s="202" t="s">
        <v>42</v>
      </c>
      <c r="B34" s="198" t="s">
        <v>164</v>
      </c>
      <c r="C34" s="198" t="s">
        <v>188</v>
      </c>
      <c r="D34" s="198" t="s">
        <v>191</v>
      </c>
      <c r="E34" s="75"/>
      <c r="F34" s="74"/>
      <c r="G34" s="72"/>
      <c r="H34" s="72"/>
    </row>
    <row r="35" spans="1:8" ht="18.75" customHeight="1" x14ac:dyDescent="0.25">
      <c r="A35" s="202">
        <v>1</v>
      </c>
      <c r="B35" s="201">
        <v>2</v>
      </c>
      <c r="C35" s="190">
        <v>3</v>
      </c>
      <c r="D35" s="201" t="s">
        <v>192</v>
      </c>
      <c r="E35" s="75"/>
      <c r="F35" s="74"/>
      <c r="G35" s="72"/>
      <c r="H35" s="72"/>
    </row>
    <row r="36" spans="1:8" ht="15.75" customHeight="1" x14ac:dyDescent="0.25">
      <c r="A36" s="64" t="s">
        <v>15</v>
      </c>
      <c r="B36" s="98">
        <f>B37+B39</f>
        <v>97208</v>
      </c>
      <c r="C36" s="98">
        <f>C37+C39</f>
        <v>95195.3</v>
      </c>
      <c r="D36" s="98">
        <f>C36-B36</f>
        <v>-2012.6999999999971</v>
      </c>
      <c r="E36" s="75"/>
      <c r="F36" s="74"/>
      <c r="G36" s="72"/>
      <c r="H36" s="72"/>
    </row>
    <row r="37" spans="1:8" ht="15.75" customHeight="1" x14ac:dyDescent="0.25">
      <c r="A37" s="65" t="s">
        <v>45</v>
      </c>
      <c r="B37" s="99">
        <v>54000</v>
      </c>
      <c r="C37" s="99">
        <v>41293.870000000003</v>
      </c>
      <c r="D37" s="99">
        <f t="shared" ref="D37:D57" si="5">C37-B37</f>
        <v>-12706.129999999997</v>
      </c>
      <c r="E37" s="75"/>
      <c r="F37" s="74"/>
      <c r="G37" s="72"/>
      <c r="H37" s="72"/>
    </row>
    <row r="38" spans="1:8" ht="15.75" hidden="1" customHeight="1" x14ac:dyDescent="0.25">
      <c r="A38" s="65" t="s">
        <v>118</v>
      </c>
      <c r="B38" s="99"/>
      <c r="C38" s="251"/>
      <c r="D38" s="153">
        <f t="shared" si="5"/>
        <v>0</v>
      </c>
      <c r="E38" s="75"/>
      <c r="F38" s="74"/>
      <c r="G38" s="72"/>
      <c r="H38" s="72"/>
    </row>
    <row r="39" spans="1:8" ht="15.75" customHeight="1" x14ac:dyDescent="0.25">
      <c r="A39" s="65" t="s">
        <v>46</v>
      </c>
      <c r="B39" s="99">
        <v>43208</v>
      </c>
      <c r="C39" s="252">
        <v>53901.43</v>
      </c>
      <c r="D39" s="99">
        <f t="shared" si="5"/>
        <v>10693.43</v>
      </c>
      <c r="E39" s="75"/>
      <c r="F39" s="74"/>
      <c r="G39" s="72"/>
      <c r="H39" s="72"/>
    </row>
    <row r="40" spans="1:8" ht="15.75" customHeight="1" x14ac:dyDescent="0.25">
      <c r="A40" s="66" t="s">
        <v>47</v>
      </c>
      <c r="B40" s="98">
        <f>B41</f>
        <v>3200</v>
      </c>
      <c r="C40" s="98">
        <f>C41</f>
        <v>4353.43</v>
      </c>
      <c r="D40" s="98">
        <f t="shared" si="5"/>
        <v>1153.4300000000003</v>
      </c>
      <c r="E40" s="75"/>
      <c r="F40" s="74"/>
      <c r="G40" s="72"/>
      <c r="H40" s="72"/>
    </row>
    <row r="41" spans="1:8" ht="15.75" customHeight="1" x14ac:dyDescent="0.25">
      <c r="A41" s="67" t="s">
        <v>48</v>
      </c>
      <c r="B41" s="99">
        <v>3200</v>
      </c>
      <c r="C41" s="99">
        <v>4353.43</v>
      </c>
      <c r="D41" s="99">
        <f t="shared" si="5"/>
        <v>1153.4300000000003</v>
      </c>
      <c r="E41" s="75"/>
      <c r="F41" s="74"/>
      <c r="G41" s="72"/>
      <c r="H41" s="72"/>
    </row>
    <row r="42" spans="1:8" ht="15.75" customHeight="1" x14ac:dyDescent="0.25">
      <c r="A42" s="68" t="s">
        <v>16</v>
      </c>
      <c r="B42" s="98">
        <f t="shared" ref="B42:C42" si="6">B43</f>
        <v>4300</v>
      </c>
      <c r="C42" s="98">
        <f t="shared" si="6"/>
        <v>6943.17</v>
      </c>
      <c r="D42" s="98">
        <f t="shared" si="5"/>
        <v>2643.17</v>
      </c>
      <c r="E42" s="75"/>
      <c r="F42" s="74"/>
      <c r="G42" s="72"/>
      <c r="H42" s="72"/>
    </row>
    <row r="43" spans="1:8" ht="15.75" customHeight="1" x14ac:dyDescent="0.25">
      <c r="A43" s="67" t="s">
        <v>49</v>
      </c>
      <c r="B43" s="99">
        <v>4300</v>
      </c>
      <c r="C43" s="99">
        <v>6943.17</v>
      </c>
      <c r="D43" s="99">
        <f t="shared" si="5"/>
        <v>2643.17</v>
      </c>
      <c r="E43" s="75"/>
      <c r="F43" s="74"/>
      <c r="G43" s="72"/>
      <c r="H43" s="72"/>
    </row>
    <row r="44" spans="1:8" ht="15.75" customHeight="1" x14ac:dyDescent="0.25">
      <c r="A44" s="68" t="s">
        <v>50</v>
      </c>
      <c r="B44" s="98">
        <f>B45</f>
        <v>45000</v>
      </c>
      <c r="C44" s="98">
        <f>C45</f>
        <v>49483.96</v>
      </c>
      <c r="D44" s="98">
        <f t="shared" si="5"/>
        <v>4483.9599999999991</v>
      </c>
      <c r="E44" s="75"/>
      <c r="F44" s="74"/>
      <c r="G44" s="72"/>
      <c r="H44" s="72"/>
    </row>
    <row r="45" spans="1:8" ht="15.75" customHeight="1" x14ac:dyDescent="0.25">
      <c r="A45" s="67" t="s">
        <v>51</v>
      </c>
      <c r="B45" s="99">
        <v>45000</v>
      </c>
      <c r="C45" s="99">
        <v>49483.96</v>
      </c>
      <c r="D45" s="99">
        <f t="shared" si="5"/>
        <v>4483.9599999999991</v>
      </c>
      <c r="E45" s="75"/>
      <c r="F45" s="74"/>
      <c r="G45" s="72"/>
      <c r="H45" s="72"/>
    </row>
    <row r="46" spans="1:8" ht="15.75" customHeight="1" x14ac:dyDescent="0.25">
      <c r="A46" s="68" t="s">
        <v>52</v>
      </c>
      <c r="B46" s="98">
        <f>B47+B49+B51</f>
        <v>1331500</v>
      </c>
      <c r="C46" s="98">
        <f>C47+C49+C51</f>
        <v>1442169.4500000002</v>
      </c>
      <c r="D46" s="98">
        <f t="shared" si="5"/>
        <v>110669.45000000019</v>
      </c>
      <c r="E46" s="75"/>
      <c r="F46" s="74"/>
      <c r="G46" s="72"/>
      <c r="H46" s="72"/>
    </row>
    <row r="47" spans="1:8" ht="15.75" customHeight="1" x14ac:dyDescent="0.25">
      <c r="A47" s="68" t="s">
        <v>53</v>
      </c>
      <c r="B47" s="98">
        <f>B48</f>
        <v>1300000</v>
      </c>
      <c r="C47" s="98">
        <f>C48</f>
        <v>1407576.37</v>
      </c>
      <c r="D47" s="98">
        <f t="shared" si="5"/>
        <v>107576.37000000011</v>
      </c>
      <c r="E47" s="75"/>
      <c r="F47" s="74"/>
      <c r="G47" s="72"/>
      <c r="H47" s="72"/>
    </row>
    <row r="48" spans="1:8" ht="15.75" customHeight="1" x14ac:dyDescent="0.25">
      <c r="A48" s="67" t="s">
        <v>54</v>
      </c>
      <c r="B48" s="99">
        <v>1300000</v>
      </c>
      <c r="C48" s="99">
        <v>1407576.37</v>
      </c>
      <c r="D48" s="99">
        <f t="shared" si="5"/>
        <v>107576.37000000011</v>
      </c>
      <c r="E48" s="75"/>
      <c r="F48" s="74"/>
      <c r="G48" s="72"/>
      <c r="H48" s="72"/>
    </row>
    <row r="49" spans="1:8" ht="15.75" customHeight="1" x14ac:dyDescent="0.25">
      <c r="A49" s="69" t="s">
        <v>55</v>
      </c>
      <c r="B49" s="98">
        <f>B50</f>
        <v>31500</v>
      </c>
      <c r="C49" s="98">
        <f>C50</f>
        <v>31500</v>
      </c>
      <c r="D49" s="98">
        <f t="shared" si="5"/>
        <v>0</v>
      </c>
      <c r="E49" s="75"/>
      <c r="F49" s="74"/>
      <c r="G49" s="72"/>
      <c r="H49" s="72"/>
    </row>
    <row r="50" spans="1:8" ht="15.75" customHeight="1" x14ac:dyDescent="0.25">
      <c r="A50" s="67" t="s">
        <v>56</v>
      </c>
      <c r="B50" s="99">
        <v>31500</v>
      </c>
      <c r="C50" s="99">
        <v>31500</v>
      </c>
      <c r="D50" s="99">
        <f t="shared" si="5"/>
        <v>0</v>
      </c>
      <c r="E50" s="75"/>
      <c r="F50" s="74"/>
      <c r="G50" s="72"/>
      <c r="H50" s="72"/>
    </row>
    <row r="51" spans="1:8" ht="15.75" customHeight="1" x14ac:dyDescent="0.25">
      <c r="A51" s="69" t="s">
        <v>43</v>
      </c>
      <c r="B51" s="98">
        <f>B52</f>
        <v>0</v>
      </c>
      <c r="C51" s="98">
        <f>C52</f>
        <v>3093.08</v>
      </c>
      <c r="D51" s="98">
        <f t="shared" si="5"/>
        <v>3093.08</v>
      </c>
      <c r="E51" s="75"/>
      <c r="F51" s="74"/>
      <c r="G51" s="72"/>
      <c r="H51" s="72"/>
    </row>
    <row r="52" spans="1:8" ht="15.75" customHeight="1" x14ac:dyDescent="0.25">
      <c r="A52" s="67" t="s">
        <v>43</v>
      </c>
      <c r="B52" s="99">
        <v>0</v>
      </c>
      <c r="C52" s="99">
        <v>3093.08</v>
      </c>
      <c r="D52" s="99">
        <f t="shared" si="5"/>
        <v>3093.08</v>
      </c>
      <c r="E52" s="75"/>
      <c r="F52" s="74"/>
      <c r="G52" s="72"/>
      <c r="H52" s="72"/>
    </row>
    <row r="53" spans="1:8" ht="15.75" customHeight="1" x14ac:dyDescent="0.25">
      <c r="A53" s="102" t="s">
        <v>158</v>
      </c>
      <c r="B53" s="98">
        <f>B54</f>
        <v>0</v>
      </c>
      <c r="C53" s="98">
        <f>C54</f>
        <v>80</v>
      </c>
      <c r="D53" s="98">
        <f t="shared" si="5"/>
        <v>80</v>
      </c>
      <c r="E53" s="75"/>
      <c r="F53" s="74"/>
      <c r="G53" s="72"/>
      <c r="H53" s="72"/>
    </row>
    <row r="54" spans="1:8" ht="15.75" customHeight="1" x14ac:dyDescent="0.25">
      <c r="A54" s="105" t="s">
        <v>157</v>
      </c>
      <c r="B54" s="99">
        <v>0</v>
      </c>
      <c r="C54" s="99">
        <v>80</v>
      </c>
      <c r="D54" s="99">
        <f t="shared" si="5"/>
        <v>80</v>
      </c>
      <c r="E54" s="75"/>
      <c r="F54" s="74"/>
      <c r="G54" s="72"/>
      <c r="H54" s="72"/>
    </row>
    <row r="55" spans="1:8" ht="15.75" customHeight="1" x14ac:dyDescent="0.25">
      <c r="A55" s="176" t="s">
        <v>165</v>
      </c>
      <c r="B55" s="54">
        <f t="shared" ref="B55:C55" si="7">B36+B40+B42+B44+B46+B53</f>
        <v>1481208</v>
      </c>
      <c r="C55" s="98">
        <f t="shared" si="7"/>
        <v>1598225.3100000003</v>
      </c>
      <c r="D55" s="98">
        <f t="shared" si="5"/>
        <v>117017.31000000029</v>
      </c>
      <c r="E55" s="75"/>
      <c r="F55" s="74"/>
      <c r="G55" s="72"/>
      <c r="H55" s="72"/>
    </row>
    <row r="56" spans="1:8" ht="15.75" customHeight="1" x14ac:dyDescent="0.25">
      <c r="A56" s="30" t="s">
        <v>199</v>
      </c>
      <c r="B56" s="172">
        <v>0</v>
      </c>
      <c r="C56" s="172">
        <v>1423.63</v>
      </c>
      <c r="D56" s="153">
        <f t="shared" si="5"/>
        <v>1423.63</v>
      </c>
      <c r="E56" s="75"/>
      <c r="F56" s="74"/>
      <c r="G56" s="72"/>
      <c r="H56" s="72"/>
    </row>
    <row r="57" spans="1:8" ht="15.75" customHeight="1" x14ac:dyDescent="0.25">
      <c r="A57" s="176" t="s">
        <v>198</v>
      </c>
      <c r="B57" s="250">
        <f t="shared" ref="B57:C57" si="8">B55+B56</f>
        <v>1481208</v>
      </c>
      <c r="C57" s="250">
        <f t="shared" si="8"/>
        <v>1599648.9400000002</v>
      </c>
      <c r="D57" s="98">
        <f t="shared" si="5"/>
        <v>118440.94000000018</v>
      </c>
      <c r="E57" s="75"/>
      <c r="F57" s="74"/>
      <c r="G57" s="72"/>
      <c r="H57" s="72"/>
    </row>
    <row r="58" spans="1:8" ht="25.5" customHeight="1" x14ac:dyDescent="0.25">
      <c r="A58" s="73"/>
      <c r="B58" s="73"/>
      <c r="C58" s="73"/>
      <c r="D58" s="74"/>
      <c r="E58" s="75"/>
      <c r="F58" s="74"/>
      <c r="G58" s="72"/>
      <c r="H58" s="72"/>
    </row>
    <row r="59" spans="1:8" ht="15.75" x14ac:dyDescent="0.25">
      <c r="C59" s="272" t="s">
        <v>205</v>
      </c>
      <c r="D59" s="272"/>
      <c r="E59" s="272"/>
    </row>
    <row r="60" spans="1:8" ht="15.75" x14ac:dyDescent="0.25">
      <c r="C60" s="271" t="s">
        <v>206</v>
      </c>
      <c r="D60" s="271"/>
      <c r="E60" s="271"/>
    </row>
  </sheetData>
  <mergeCells count="6">
    <mergeCell ref="C59:E59"/>
    <mergeCell ref="C60:E60"/>
    <mergeCell ref="A3:D3"/>
    <mergeCell ref="A5:D5"/>
    <mergeCell ref="A32:D32"/>
    <mergeCell ref="A4:D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85" zoomScaleNormal="85" workbookViewId="0">
      <selection activeCell="E60" sqref="E60"/>
    </sheetView>
  </sheetViews>
  <sheetFormatPr defaultRowHeight="15" x14ac:dyDescent="0.25"/>
  <cols>
    <col min="1" max="1" width="51.7109375" customWidth="1"/>
    <col min="2" max="3" width="18.7109375" customWidth="1"/>
    <col min="4" max="4" width="11.85546875" customWidth="1"/>
  </cols>
  <sheetData>
    <row r="1" spans="1:8" ht="27" customHeight="1" x14ac:dyDescent="0.25">
      <c r="A1" s="23" t="s">
        <v>38</v>
      </c>
    </row>
    <row r="2" spans="1:8" ht="32.25" customHeight="1" x14ac:dyDescent="0.25">
      <c r="A2" s="276" t="s">
        <v>136</v>
      </c>
      <c r="B2" s="276"/>
      <c r="C2" s="276"/>
      <c r="D2" s="276"/>
    </row>
    <row r="3" spans="1:8" ht="27" customHeight="1" x14ac:dyDescent="0.25">
      <c r="A3" s="277" t="s">
        <v>190</v>
      </c>
      <c r="B3" s="277"/>
      <c r="C3" s="277"/>
      <c r="D3" s="277"/>
      <c r="E3" s="218"/>
      <c r="F3" s="218"/>
      <c r="G3" s="218"/>
      <c r="H3" s="218"/>
    </row>
    <row r="4" spans="1:8" ht="18" x14ac:dyDescent="0.25">
      <c r="A4" s="200"/>
      <c r="B4" s="200"/>
      <c r="C4" s="200"/>
      <c r="D4" s="200"/>
      <c r="E4" s="200"/>
      <c r="F4" s="200"/>
      <c r="G4" s="200"/>
      <c r="H4" s="200"/>
    </row>
    <row r="5" spans="1:8" ht="41.25" customHeight="1" x14ac:dyDescent="0.25">
      <c r="A5" s="202" t="s">
        <v>42</v>
      </c>
      <c r="B5" s="198" t="s">
        <v>164</v>
      </c>
      <c r="C5" s="198" t="s">
        <v>188</v>
      </c>
      <c r="D5" s="198" t="s">
        <v>191</v>
      </c>
    </row>
    <row r="6" spans="1:8" x14ac:dyDescent="0.25">
      <c r="A6" s="202">
        <v>1</v>
      </c>
      <c r="B6" s="201">
        <v>2</v>
      </c>
      <c r="C6" s="190">
        <v>3</v>
      </c>
      <c r="D6" s="201" t="s">
        <v>192</v>
      </c>
    </row>
    <row r="7" spans="1:8" s="72" customFormat="1" ht="15.75" customHeight="1" x14ac:dyDescent="0.2">
      <c r="A7" s="159" t="s">
        <v>146</v>
      </c>
      <c r="B7" s="98"/>
      <c r="C7" s="163"/>
      <c r="D7" s="164"/>
      <c r="E7" s="76"/>
      <c r="F7" s="76"/>
      <c r="G7" s="76"/>
    </row>
    <row r="8" spans="1:8" s="72" customFormat="1" ht="15.75" customHeight="1" x14ac:dyDescent="0.2">
      <c r="A8" s="155" t="s">
        <v>41</v>
      </c>
      <c r="B8" s="99">
        <v>97208</v>
      </c>
      <c r="C8" s="99">
        <v>95195.3</v>
      </c>
      <c r="D8" s="219">
        <f>C8-B8</f>
        <v>-2012.6999999999971</v>
      </c>
      <c r="E8" s="76"/>
      <c r="F8" s="76"/>
      <c r="G8" s="76"/>
    </row>
    <row r="9" spans="1:8" s="72" customFormat="1" ht="15.75" customHeight="1" x14ac:dyDescent="0.2">
      <c r="A9" s="156" t="s">
        <v>44</v>
      </c>
      <c r="B9" s="99">
        <v>97208</v>
      </c>
      <c r="C9" s="99">
        <v>95195.3</v>
      </c>
      <c r="D9" s="219">
        <f>C9-B9</f>
        <v>-2012.6999999999971</v>
      </c>
      <c r="E9" s="76"/>
      <c r="F9" s="76"/>
      <c r="G9" s="76"/>
    </row>
    <row r="10" spans="1:8" s="72" customFormat="1" ht="15.75" customHeight="1" x14ac:dyDescent="0.2">
      <c r="A10" s="171" t="s">
        <v>137</v>
      </c>
      <c r="B10" s="170">
        <f>B8-B9</f>
        <v>0</v>
      </c>
      <c r="C10" s="170">
        <f>C8-C9</f>
        <v>0</v>
      </c>
      <c r="D10" s="220"/>
      <c r="E10" s="76"/>
      <c r="F10" s="76"/>
      <c r="G10" s="76"/>
    </row>
    <row r="11" spans="1:8" s="76" customFormat="1" ht="15.75" customHeight="1" x14ac:dyDescent="0.2">
      <c r="A11" s="173"/>
      <c r="B11" s="172"/>
      <c r="C11" s="172"/>
      <c r="D11" s="221"/>
    </row>
    <row r="12" spans="1:8" s="72" customFormat="1" ht="15.75" customHeight="1" x14ac:dyDescent="0.2">
      <c r="A12" s="160" t="s">
        <v>138</v>
      </c>
      <c r="B12" s="162"/>
      <c r="C12" s="98"/>
      <c r="D12" s="222"/>
      <c r="E12" s="76"/>
      <c r="F12" s="76"/>
      <c r="G12" s="76"/>
    </row>
    <row r="13" spans="1:8" s="72" customFormat="1" ht="15.75" customHeight="1" x14ac:dyDescent="0.2">
      <c r="A13" s="156" t="s">
        <v>41</v>
      </c>
      <c r="B13" s="99">
        <v>3200</v>
      </c>
      <c r="C13" s="99">
        <v>4100</v>
      </c>
      <c r="D13" s="219">
        <f>C13-B13</f>
        <v>900</v>
      </c>
      <c r="E13" s="76"/>
      <c r="F13" s="76"/>
      <c r="G13" s="76"/>
    </row>
    <row r="14" spans="1:8" s="72" customFormat="1" ht="15.75" customHeight="1" x14ac:dyDescent="0.2">
      <c r="A14" s="157" t="s">
        <v>44</v>
      </c>
      <c r="B14" s="99">
        <v>3200</v>
      </c>
      <c r="C14" s="99">
        <v>4353.43</v>
      </c>
      <c r="D14" s="219">
        <f t="shared" ref="D14:D15" si="0">C14-B14</f>
        <v>1153.4300000000003</v>
      </c>
      <c r="E14" s="76"/>
      <c r="F14" s="76"/>
      <c r="G14" s="76"/>
    </row>
    <row r="15" spans="1:8" s="72" customFormat="1" ht="15.75" customHeight="1" x14ac:dyDescent="0.2">
      <c r="A15" s="158" t="s">
        <v>140</v>
      </c>
      <c r="B15" s="99">
        <f t="shared" ref="B15" si="1">B13-B14</f>
        <v>0</v>
      </c>
      <c r="C15" s="99">
        <v>253.43</v>
      </c>
      <c r="D15" s="219">
        <f t="shared" si="0"/>
        <v>253.43</v>
      </c>
      <c r="E15" s="76"/>
      <c r="F15" s="76"/>
      <c r="G15" s="76"/>
    </row>
    <row r="16" spans="1:8" s="76" customFormat="1" ht="15.75" customHeight="1" x14ac:dyDescent="0.2">
      <c r="A16" s="119" t="s">
        <v>147</v>
      </c>
      <c r="B16" s="170">
        <f t="shared" ref="B16:C16" si="2">B13-B14+B15</f>
        <v>0</v>
      </c>
      <c r="C16" s="170">
        <f t="shared" si="2"/>
        <v>-2.8421709430404007E-13</v>
      </c>
      <c r="D16" s="223"/>
    </row>
    <row r="17" spans="1:7" s="76" customFormat="1" ht="15.75" customHeight="1" x14ac:dyDescent="0.2">
      <c r="A17" s="120"/>
      <c r="B17" s="153"/>
      <c r="C17" s="153"/>
      <c r="D17" s="221"/>
    </row>
    <row r="18" spans="1:7" s="72" customFormat="1" ht="15.75" customHeight="1" x14ac:dyDescent="0.2">
      <c r="A18" s="161" t="s">
        <v>139</v>
      </c>
      <c r="B18" s="162"/>
      <c r="C18" s="162"/>
      <c r="D18" s="222"/>
      <c r="E18" s="76"/>
      <c r="F18" s="76"/>
      <c r="G18" s="76"/>
    </row>
    <row r="19" spans="1:7" s="72" customFormat="1" ht="15.75" customHeight="1" x14ac:dyDescent="0.2">
      <c r="A19" s="157" t="s">
        <v>41</v>
      </c>
      <c r="B19" s="99">
        <v>4300</v>
      </c>
      <c r="C19" s="99">
        <v>5900</v>
      </c>
      <c r="D19" s="219">
        <f>C19-B19</f>
        <v>1600</v>
      </c>
      <c r="E19" s="76"/>
      <c r="F19" s="76"/>
      <c r="G19" s="76"/>
    </row>
    <row r="20" spans="1:7" s="72" customFormat="1" ht="15.75" customHeight="1" x14ac:dyDescent="0.2">
      <c r="A20" s="157" t="s">
        <v>44</v>
      </c>
      <c r="B20" s="99">
        <v>4300</v>
      </c>
      <c r="C20" s="99">
        <v>6943.17</v>
      </c>
      <c r="D20" s="219">
        <f t="shared" ref="D20:D21" si="3">C20-B20</f>
        <v>2643.17</v>
      </c>
      <c r="E20" s="76"/>
      <c r="F20" s="76"/>
      <c r="G20" s="76"/>
    </row>
    <row r="21" spans="1:7" s="72" customFormat="1" ht="15.75" customHeight="1" x14ac:dyDescent="0.2">
      <c r="A21" s="158" t="s">
        <v>140</v>
      </c>
      <c r="B21" s="153">
        <v>0</v>
      </c>
      <c r="C21" s="177">
        <v>1043.17</v>
      </c>
      <c r="D21" s="219">
        <f t="shared" si="3"/>
        <v>1043.17</v>
      </c>
      <c r="E21" s="76"/>
      <c r="F21" s="76"/>
      <c r="G21" s="76"/>
    </row>
    <row r="22" spans="1:7" s="72" customFormat="1" ht="15.75" customHeight="1" x14ac:dyDescent="0.2">
      <c r="A22" s="119" t="s">
        <v>147</v>
      </c>
      <c r="B22" s="170">
        <f t="shared" ref="B22:C22" si="4">B19-B20+B21</f>
        <v>0</v>
      </c>
      <c r="C22" s="170">
        <f t="shared" si="4"/>
        <v>0</v>
      </c>
      <c r="D22" s="220"/>
      <c r="E22" s="76"/>
      <c r="F22" s="76"/>
      <c r="G22" s="76"/>
    </row>
    <row r="23" spans="1:7" s="76" customFormat="1" ht="15.75" customHeight="1" x14ac:dyDescent="0.2">
      <c r="A23" s="120"/>
      <c r="B23" s="172"/>
      <c r="C23" s="172"/>
      <c r="D23" s="221"/>
    </row>
    <row r="24" spans="1:7" s="72" customFormat="1" ht="15.75" customHeight="1" x14ac:dyDescent="0.2">
      <c r="A24" s="159" t="s">
        <v>141</v>
      </c>
      <c r="B24" s="162"/>
      <c r="C24" s="178"/>
      <c r="D24" s="222"/>
      <c r="E24" s="76"/>
      <c r="F24" s="76"/>
      <c r="G24" s="76"/>
    </row>
    <row r="25" spans="1:7" s="72" customFormat="1" ht="15.75" customHeight="1" x14ac:dyDescent="0.2">
      <c r="A25" s="155" t="s">
        <v>41</v>
      </c>
      <c r="B25" s="99">
        <v>45000</v>
      </c>
      <c r="C25" s="80">
        <v>48500</v>
      </c>
      <c r="D25" s="219">
        <f>C25-B25</f>
        <v>3500</v>
      </c>
      <c r="E25" s="76"/>
      <c r="F25" s="76"/>
      <c r="G25" s="76"/>
    </row>
    <row r="26" spans="1:7" s="72" customFormat="1" ht="15.75" customHeight="1" x14ac:dyDescent="0.2">
      <c r="A26" s="155" t="s">
        <v>44</v>
      </c>
      <c r="B26" s="99">
        <v>45000</v>
      </c>
      <c r="C26" s="80">
        <v>49483.96</v>
      </c>
      <c r="D26" s="219">
        <f t="shared" ref="D26:D27" si="5">C26-B26</f>
        <v>4483.9599999999991</v>
      </c>
      <c r="E26" s="76"/>
      <c r="F26" s="76"/>
      <c r="G26" s="76"/>
    </row>
    <row r="27" spans="1:7" s="76" customFormat="1" ht="15.75" customHeight="1" x14ac:dyDescent="0.2">
      <c r="A27" s="123" t="s">
        <v>140</v>
      </c>
      <c r="B27" s="99">
        <v>0</v>
      </c>
      <c r="C27" s="80">
        <v>983.96</v>
      </c>
      <c r="D27" s="219">
        <f t="shared" si="5"/>
        <v>983.96</v>
      </c>
    </row>
    <row r="28" spans="1:7" s="72" customFormat="1" ht="15.75" customHeight="1" x14ac:dyDescent="0.2">
      <c r="A28" s="119" t="s">
        <v>147</v>
      </c>
      <c r="B28" s="169">
        <f t="shared" ref="B28:C28" si="6">B25-B26+B27</f>
        <v>0</v>
      </c>
      <c r="C28" s="170">
        <f t="shared" si="6"/>
        <v>9.0949470177292824E-13</v>
      </c>
      <c r="D28" s="220"/>
      <c r="E28" s="76"/>
      <c r="F28" s="76"/>
      <c r="G28" s="76"/>
    </row>
    <row r="29" spans="1:7" s="76" customFormat="1" ht="15.75" customHeight="1" x14ac:dyDescent="0.2">
      <c r="A29" s="120"/>
      <c r="B29" s="153"/>
      <c r="C29" s="153"/>
      <c r="D29" s="221"/>
    </row>
    <row r="30" spans="1:7" s="72" customFormat="1" ht="15.75" customHeight="1" x14ac:dyDescent="0.2">
      <c r="A30" s="159" t="s">
        <v>151</v>
      </c>
      <c r="B30" s="162"/>
      <c r="C30" s="163"/>
      <c r="D30" s="222"/>
      <c r="E30" s="76"/>
      <c r="F30" s="76"/>
      <c r="G30" s="76"/>
    </row>
    <row r="31" spans="1:7" s="72" customFormat="1" ht="15.75" customHeight="1" x14ac:dyDescent="0.2">
      <c r="A31" s="155" t="s">
        <v>41</v>
      </c>
      <c r="B31" s="99">
        <v>1331500</v>
      </c>
      <c r="C31" s="154">
        <v>1440500</v>
      </c>
      <c r="D31" s="219">
        <f>C31-B31</f>
        <v>109000</v>
      </c>
      <c r="E31" s="76"/>
      <c r="F31" s="76"/>
      <c r="G31" s="76"/>
    </row>
    <row r="32" spans="1:7" s="72" customFormat="1" ht="15.75" customHeight="1" x14ac:dyDescent="0.2">
      <c r="A32" s="155" t="s">
        <v>44</v>
      </c>
      <c r="B32" s="99">
        <v>1331500</v>
      </c>
      <c r="C32" s="154">
        <v>1442169.45</v>
      </c>
      <c r="D32" s="219">
        <f t="shared" ref="D32:D33" si="7">C32-B32</f>
        <v>110669.44999999995</v>
      </c>
      <c r="E32" s="76"/>
      <c r="F32" s="76"/>
      <c r="G32" s="76"/>
    </row>
    <row r="33" spans="1:8" s="72" customFormat="1" ht="15.75" customHeight="1" x14ac:dyDescent="0.2">
      <c r="A33" s="123" t="s">
        <v>140</v>
      </c>
      <c r="B33" s="99">
        <v>0</v>
      </c>
      <c r="C33" s="154">
        <v>1669.44</v>
      </c>
      <c r="D33" s="219">
        <f t="shared" si="7"/>
        <v>1669.44</v>
      </c>
      <c r="E33" s="76"/>
      <c r="F33" s="76"/>
      <c r="G33" s="76"/>
    </row>
    <row r="34" spans="1:8" s="72" customFormat="1" ht="15.75" customHeight="1" x14ac:dyDescent="0.2">
      <c r="A34" s="119" t="s">
        <v>147</v>
      </c>
      <c r="B34" s="169">
        <f t="shared" ref="B34:C34" si="8">B31-B32+B33</f>
        <v>0</v>
      </c>
      <c r="C34" s="169">
        <f t="shared" si="8"/>
        <v>-9.9999999533793016E-3</v>
      </c>
      <c r="D34" s="220"/>
      <c r="E34" s="76"/>
      <c r="F34" s="76"/>
      <c r="G34" s="76"/>
    </row>
    <row r="35" spans="1:8" s="72" customFormat="1" ht="15.75" customHeight="1" x14ac:dyDescent="0.2">
      <c r="A35" s="119"/>
      <c r="B35" s="169"/>
      <c r="C35" s="169"/>
      <c r="D35" s="220"/>
      <c r="E35" s="76"/>
      <c r="F35" s="76"/>
      <c r="G35" s="76"/>
    </row>
    <row r="36" spans="1:8" s="72" customFormat="1" ht="15.75" customHeight="1" x14ac:dyDescent="0.2">
      <c r="A36" s="159" t="s">
        <v>156</v>
      </c>
      <c r="B36" s="162"/>
      <c r="C36" s="178"/>
      <c r="D36" s="222"/>
      <c r="E36" s="76"/>
      <c r="F36" s="76"/>
      <c r="G36" s="76"/>
    </row>
    <row r="37" spans="1:8" s="72" customFormat="1" ht="15.75" customHeight="1" x14ac:dyDescent="0.2">
      <c r="A37" s="155" t="s">
        <v>41</v>
      </c>
      <c r="B37" s="99">
        <v>0</v>
      </c>
      <c r="C37" s="80">
        <v>80</v>
      </c>
      <c r="D37" s="219">
        <f>C37-B37</f>
        <v>80</v>
      </c>
      <c r="E37" s="76"/>
      <c r="F37" s="76"/>
      <c r="G37" s="76"/>
    </row>
    <row r="38" spans="1:8" s="72" customFormat="1" ht="15.75" customHeight="1" x14ac:dyDescent="0.2">
      <c r="A38" s="155" t="s">
        <v>44</v>
      </c>
      <c r="B38" s="99">
        <v>0</v>
      </c>
      <c r="C38" s="80">
        <v>80</v>
      </c>
      <c r="D38" s="219">
        <f>C38-B38</f>
        <v>80</v>
      </c>
      <c r="E38" s="76"/>
      <c r="F38" s="76"/>
      <c r="G38" s="76"/>
    </row>
    <row r="39" spans="1:8" s="72" customFormat="1" ht="15.75" customHeight="1" x14ac:dyDescent="0.2">
      <c r="A39" s="123" t="s">
        <v>140</v>
      </c>
      <c r="B39" s="99">
        <v>0</v>
      </c>
      <c r="C39" s="80"/>
      <c r="D39" s="219"/>
      <c r="E39" s="76"/>
      <c r="F39" s="76"/>
      <c r="G39" s="76"/>
    </row>
    <row r="40" spans="1:8" s="72" customFormat="1" ht="15.75" customHeight="1" x14ac:dyDescent="0.2">
      <c r="A40" s="119" t="s">
        <v>147</v>
      </c>
      <c r="B40" s="169">
        <f t="shared" ref="B40:C40" si="9">B37-B38+B39</f>
        <v>0</v>
      </c>
      <c r="C40" s="170">
        <f t="shared" si="9"/>
        <v>0</v>
      </c>
      <c r="D40" s="220"/>
      <c r="E40" s="76"/>
      <c r="F40" s="76"/>
      <c r="G40" s="76"/>
    </row>
    <row r="41" spans="1:8" s="72" customFormat="1" ht="15.75" customHeight="1" x14ac:dyDescent="0.2">
      <c r="A41" s="102"/>
      <c r="B41" s="99"/>
      <c r="C41" s="154"/>
      <c r="D41" s="219"/>
      <c r="E41" s="76"/>
      <c r="F41" s="76"/>
      <c r="G41" s="76"/>
    </row>
    <row r="42" spans="1:8" s="72" customFormat="1" ht="15.75" customHeight="1" x14ac:dyDescent="0.2">
      <c r="A42" s="100" t="s">
        <v>183</v>
      </c>
      <c r="B42" s="98">
        <f t="shared" ref="B42" si="10">B8+B13+B19+B25+B31+B37</f>
        <v>1481208</v>
      </c>
      <c r="C42" s="98">
        <f>C8+C13+C19+C25+C31+C37</f>
        <v>1594275.3</v>
      </c>
      <c r="D42" s="222">
        <f>C42-B42</f>
        <v>113067.30000000005</v>
      </c>
      <c r="E42" s="76"/>
      <c r="F42" s="76"/>
      <c r="G42" s="76"/>
    </row>
    <row r="43" spans="1:8" s="72" customFormat="1" ht="15.75" customHeight="1" x14ac:dyDescent="0.2">
      <c r="A43" s="100" t="s">
        <v>184</v>
      </c>
      <c r="B43" s="98">
        <f>B9+B14+B20+B26+B32</f>
        <v>1481208</v>
      </c>
      <c r="C43" s="98">
        <f>C9+C14+C20+C26+C32+C38</f>
        <v>1598225.31</v>
      </c>
      <c r="D43" s="222">
        <f t="shared" ref="D43:D46" si="11">C43-B43</f>
        <v>117017.31000000006</v>
      </c>
      <c r="E43" s="76"/>
      <c r="F43" s="76"/>
      <c r="G43" s="76"/>
    </row>
    <row r="44" spans="1:8" s="72" customFormat="1" ht="15.75" customHeight="1" x14ac:dyDescent="0.2">
      <c r="A44" s="167" t="s">
        <v>142</v>
      </c>
      <c r="B44" s="193">
        <f t="shared" ref="B44:C44" si="12">B42-B43</f>
        <v>0</v>
      </c>
      <c r="C44" s="193">
        <f t="shared" si="12"/>
        <v>-3950.0100000000093</v>
      </c>
      <c r="D44" s="225">
        <f t="shared" si="11"/>
        <v>-3950.0100000000093</v>
      </c>
      <c r="E44" s="76"/>
      <c r="F44" s="76"/>
      <c r="G44" s="76"/>
    </row>
    <row r="45" spans="1:8" s="72" customFormat="1" ht="15.75" customHeight="1" x14ac:dyDescent="0.2">
      <c r="A45" s="168" t="s">
        <v>143</v>
      </c>
      <c r="B45" s="193">
        <f t="shared" ref="B45:C45" si="13">B33+B27+B21+B15+B39</f>
        <v>0</v>
      </c>
      <c r="C45" s="193">
        <f t="shared" si="13"/>
        <v>3950</v>
      </c>
      <c r="D45" s="225">
        <f t="shared" si="11"/>
        <v>3950</v>
      </c>
      <c r="E45" s="76"/>
      <c r="F45" s="76"/>
      <c r="G45" s="76"/>
    </row>
    <row r="46" spans="1:8" s="72" customFormat="1" ht="15.75" customHeight="1" x14ac:dyDescent="0.35">
      <c r="A46" s="166" t="s">
        <v>144</v>
      </c>
      <c r="B46" s="98">
        <f t="shared" ref="B46:C46" si="14">B44+B45</f>
        <v>0</v>
      </c>
      <c r="C46" s="98">
        <f t="shared" si="14"/>
        <v>-1.0000000009313226E-2</v>
      </c>
      <c r="D46" s="224">
        <f t="shared" si="11"/>
        <v>-1.0000000009313226E-2</v>
      </c>
      <c r="E46" s="76"/>
      <c r="F46" s="186"/>
      <c r="G46" s="183"/>
      <c r="H46" s="184"/>
    </row>
    <row r="47" spans="1:8" ht="23.25" x14ac:dyDescent="0.35">
      <c r="F47" s="185"/>
      <c r="G47" s="185"/>
      <c r="H47" s="185"/>
    </row>
    <row r="48" spans="1:8" ht="15.75" x14ac:dyDescent="0.25">
      <c r="C48" s="272" t="s">
        <v>205</v>
      </c>
      <c r="D48" s="272"/>
      <c r="E48" s="272"/>
    </row>
    <row r="49" spans="3:5" ht="15.75" customHeight="1" x14ac:dyDescent="0.25">
      <c r="C49" s="271" t="s">
        <v>206</v>
      </c>
      <c r="D49" s="271"/>
      <c r="E49" s="271"/>
    </row>
    <row r="50" spans="3:5" ht="15.75" x14ac:dyDescent="0.25">
      <c r="D50" s="199"/>
    </row>
  </sheetData>
  <mergeCells count="4">
    <mergeCell ref="A2:D2"/>
    <mergeCell ref="A3:D3"/>
    <mergeCell ref="C48:E48"/>
    <mergeCell ref="C49:E49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/>
  </sheetViews>
  <sheetFormatPr defaultRowHeight="15" x14ac:dyDescent="0.25"/>
  <cols>
    <col min="1" max="1" width="39.7109375" customWidth="1"/>
    <col min="2" max="3" width="19.5703125" customWidth="1"/>
    <col min="4" max="4" width="28.7109375" customWidth="1"/>
  </cols>
  <sheetData>
    <row r="1" spans="1:8" ht="15.75" x14ac:dyDescent="0.25">
      <c r="A1" s="23" t="s">
        <v>38</v>
      </c>
    </row>
    <row r="2" spans="1:8" ht="18" customHeight="1" x14ac:dyDescent="0.25">
      <c r="A2" s="24"/>
      <c r="B2" s="24"/>
      <c r="C2" s="24"/>
      <c r="D2" s="24"/>
    </row>
    <row r="3" spans="1:8" ht="15.75" x14ac:dyDescent="0.25">
      <c r="A3" s="278" t="s">
        <v>9</v>
      </c>
      <c r="B3" s="278"/>
      <c r="C3" s="278"/>
      <c r="D3" s="278"/>
    </row>
    <row r="4" spans="1:8" ht="12.75" customHeight="1" x14ac:dyDescent="0.25">
      <c r="A4" s="24"/>
      <c r="B4" s="24"/>
      <c r="C4" s="24"/>
      <c r="D4" s="24"/>
    </row>
    <row r="5" spans="1:8" ht="21" customHeight="1" x14ac:dyDescent="0.25">
      <c r="A5" s="286" t="s">
        <v>39</v>
      </c>
      <c r="B5" s="288"/>
      <c r="C5" s="288"/>
      <c r="D5" s="288"/>
    </row>
    <row r="6" spans="1:8" ht="21" customHeight="1" x14ac:dyDescent="0.25">
      <c r="A6" s="287" t="s">
        <v>190</v>
      </c>
      <c r="B6" s="287"/>
      <c r="C6" s="287"/>
      <c r="D6" s="287"/>
      <c r="E6" s="92"/>
      <c r="F6" s="92"/>
      <c r="G6" s="92"/>
      <c r="H6" s="92"/>
    </row>
    <row r="7" spans="1:8" ht="21" customHeight="1" x14ac:dyDescent="0.25">
      <c r="A7" s="286" t="s">
        <v>57</v>
      </c>
      <c r="B7" s="289"/>
      <c r="C7" s="289"/>
      <c r="D7" s="289"/>
    </row>
    <row r="8" spans="1:8" ht="9.75" customHeight="1" x14ac:dyDescent="0.25">
      <c r="A8" s="24"/>
      <c r="B8" s="24"/>
      <c r="C8" s="24"/>
      <c r="D8" s="24"/>
    </row>
    <row r="9" spans="1:8" ht="23.25" customHeight="1" x14ac:dyDescent="0.25">
      <c r="A9" s="93" t="s">
        <v>42</v>
      </c>
      <c r="B9" s="198" t="s">
        <v>187</v>
      </c>
      <c r="C9" s="198" t="s">
        <v>188</v>
      </c>
      <c r="D9" s="198" t="s">
        <v>191</v>
      </c>
      <c r="E9" s="72"/>
    </row>
    <row r="10" spans="1:8" ht="12.75" customHeight="1" x14ac:dyDescent="0.25">
      <c r="A10" s="93">
        <v>1</v>
      </c>
      <c r="B10" s="201">
        <v>3</v>
      </c>
      <c r="C10" s="190">
        <v>4</v>
      </c>
      <c r="D10" s="201" t="s">
        <v>192</v>
      </c>
      <c r="E10" s="72"/>
    </row>
    <row r="11" spans="1:8" ht="15.75" customHeight="1" x14ac:dyDescent="0.25">
      <c r="A11" s="26" t="s">
        <v>58</v>
      </c>
      <c r="B11" s="27">
        <f t="shared" ref="B11:C11" si="0">B12</f>
        <v>1481208</v>
      </c>
      <c r="C11" s="27">
        <f t="shared" si="0"/>
        <v>1598225</v>
      </c>
      <c r="D11" s="27">
        <f>C11-B11</f>
        <v>117017</v>
      </c>
      <c r="E11" s="72"/>
    </row>
    <row r="12" spans="1:8" ht="15.75" customHeight="1" x14ac:dyDescent="0.25">
      <c r="A12" s="26" t="s">
        <v>59</v>
      </c>
      <c r="B12" s="27">
        <f t="shared" ref="B12:C12" si="1">B14+B15</f>
        <v>1481208</v>
      </c>
      <c r="C12" s="27">
        <f t="shared" si="1"/>
        <v>1598225</v>
      </c>
      <c r="D12" s="27">
        <f t="shared" ref="D12:D15" si="2">C12-B12</f>
        <v>117017</v>
      </c>
      <c r="E12" s="72"/>
    </row>
    <row r="13" spans="1:8" x14ac:dyDescent="0.25">
      <c r="A13" s="11" t="s">
        <v>60</v>
      </c>
      <c r="B13" s="19"/>
      <c r="C13" s="5"/>
      <c r="D13" s="27">
        <f t="shared" si="2"/>
        <v>0</v>
      </c>
      <c r="E13" s="72"/>
    </row>
    <row r="14" spans="1:8" x14ac:dyDescent="0.25">
      <c r="A14" s="7" t="s">
        <v>61</v>
      </c>
      <c r="B14" s="99">
        <v>1396208</v>
      </c>
      <c r="C14" s="5">
        <v>1511261</v>
      </c>
      <c r="D14" s="27">
        <f t="shared" si="2"/>
        <v>115053</v>
      </c>
      <c r="E14" s="72"/>
    </row>
    <row r="15" spans="1:8" x14ac:dyDescent="0.25">
      <c r="A15" s="39" t="s">
        <v>62</v>
      </c>
      <c r="B15" s="182">
        <v>85000</v>
      </c>
      <c r="C15" s="182">
        <v>86964</v>
      </c>
      <c r="D15" s="27">
        <f t="shared" si="2"/>
        <v>1964</v>
      </c>
      <c r="E15" s="72"/>
    </row>
    <row r="16" spans="1:8" x14ac:dyDescent="0.25">
      <c r="A16" s="72"/>
      <c r="B16" s="72"/>
      <c r="C16" s="72"/>
      <c r="D16" s="72"/>
      <c r="E16" s="72"/>
    </row>
    <row r="17" spans="2:5" ht="15.75" x14ac:dyDescent="0.25">
      <c r="C17" s="272" t="s">
        <v>205</v>
      </c>
      <c r="D17" s="272"/>
      <c r="E17" s="272"/>
    </row>
    <row r="18" spans="2:5" ht="15.75" x14ac:dyDescent="0.25">
      <c r="C18" s="271" t="s">
        <v>206</v>
      </c>
      <c r="D18" s="271"/>
      <c r="E18" s="271"/>
    </row>
    <row r="19" spans="2:5" ht="15.75" x14ac:dyDescent="0.25">
      <c r="D19" s="199"/>
    </row>
    <row r="21" spans="2:5" ht="18" x14ac:dyDescent="0.25">
      <c r="B21" s="186"/>
    </row>
  </sheetData>
  <mergeCells count="6">
    <mergeCell ref="C18:E18"/>
    <mergeCell ref="A6:D6"/>
    <mergeCell ref="A3:D3"/>
    <mergeCell ref="A5:D5"/>
    <mergeCell ref="A7:D7"/>
    <mergeCell ref="C17:E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5" zoomScaleNormal="85" workbookViewId="0">
      <selection activeCell="A3" sqref="A3:F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4" width="21.140625" customWidth="1"/>
    <col min="5" max="5" width="20" customWidth="1"/>
    <col min="6" max="6" width="26.85546875" customWidth="1"/>
  </cols>
  <sheetData>
    <row r="1" spans="1:8" ht="18.75" customHeight="1" x14ac:dyDescent="0.25">
      <c r="A1" s="23" t="s">
        <v>38</v>
      </c>
    </row>
    <row r="2" spans="1:8" ht="27" customHeight="1" x14ac:dyDescent="0.25">
      <c r="A2" s="290" t="s">
        <v>31</v>
      </c>
      <c r="B2" s="290"/>
      <c r="C2" s="290"/>
      <c r="D2" s="290"/>
      <c r="E2" s="290"/>
      <c r="F2" s="290"/>
      <c r="G2" s="218"/>
      <c r="H2" s="218"/>
    </row>
    <row r="3" spans="1:8" ht="23.25" customHeight="1" x14ac:dyDescent="0.25">
      <c r="A3" s="276" t="s">
        <v>190</v>
      </c>
      <c r="B3" s="276"/>
      <c r="C3" s="276"/>
      <c r="D3" s="276"/>
      <c r="E3" s="276"/>
      <c r="F3" s="276"/>
      <c r="G3" s="14"/>
      <c r="H3" s="14"/>
    </row>
    <row r="4" spans="1:8" ht="6.75" customHeight="1" x14ac:dyDescent="0.25">
      <c r="A4" s="24"/>
      <c r="B4" s="24"/>
      <c r="C4" s="24"/>
      <c r="D4" s="24"/>
      <c r="E4" s="24"/>
      <c r="F4" s="25"/>
    </row>
    <row r="5" spans="1:8" ht="18" customHeight="1" x14ac:dyDescent="0.25">
      <c r="A5" s="285" t="s">
        <v>28</v>
      </c>
      <c r="B5" s="285"/>
      <c r="C5" s="285"/>
      <c r="D5" s="285"/>
      <c r="E5" s="285"/>
      <c r="F5" s="285"/>
      <c r="G5" s="14"/>
      <c r="H5" s="14"/>
    </row>
    <row r="6" spans="1:8" ht="18" x14ac:dyDescent="0.25">
      <c r="A6" s="24"/>
      <c r="B6" s="24"/>
      <c r="C6" s="24"/>
      <c r="D6" s="24"/>
      <c r="E6" s="24"/>
      <c r="F6" s="25"/>
    </row>
    <row r="7" spans="1:8" ht="33" customHeight="1" x14ac:dyDescent="0.25">
      <c r="A7" s="291" t="s">
        <v>42</v>
      </c>
      <c r="B7" s="292"/>
      <c r="C7" s="293"/>
      <c r="D7" s="198" t="s">
        <v>187</v>
      </c>
      <c r="E7" s="198" t="s">
        <v>188</v>
      </c>
      <c r="F7" s="198" t="s">
        <v>191</v>
      </c>
    </row>
    <row r="8" spans="1:8" x14ac:dyDescent="0.25">
      <c r="A8" s="32"/>
      <c r="B8" s="33"/>
      <c r="C8" s="34" t="s">
        <v>63</v>
      </c>
      <c r="D8" s="32"/>
      <c r="E8" s="32"/>
      <c r="F8" s="32"/>
    </row>
    <row r="9" spans="1:8" ht="25.5" x14ac:dyDescent="0.25">
      <c r="A9" s="26">
        <v>8</v>
      </c>
      <c r="B9" s="26"/>
      <c r="C9" s="26" t="s">
        <v>7</v>
      </c>
      <c r="D9" s="27">
        <f>D10</f>
        <v>0</v>
      </c>
      <c r="E9" s="27">
        <f>E10</f>
        <v>0</v>
      </c>
      <c r="F9" s="27">
        <f>F10</f>
        <v>0</v>
      </c>
    </row>
    <row r="10" spans="1:8" x14ac:dyDescent="0.25">
      <c r="A10" s="26"/>
      <c r="B10" s="28">
        <v>84</v>
      </c>
      <c r="C10" s="28" t="s">
        <v>11</v>
      </c>
      <c r="D10" s="5">
        <v>0</v>
      </c>
      <c r="E10" s="5">
        <v>0</v>
      </c>
      <c r="F10" s="5">
        <v>0</v>
      </c>
    </row>
    <row r="11" spans="1:8" x14ac:dyDescent="0.25">
      <c r="A11" s="26"/>
      <c r="B11" s="28"/>
      <c r="C11" s="40"/>
      <c r="D11" s="5"/>
      <c r="E11" s="5"/>
      <c r="F11" s="5"/>
    </row>
    <row r="12" spans="1:8" x14ac:dyDescent="0.25">
      <c r="A12" s="26"/>
      <c r="B12" s="28"/>
      <c r="C12" s="34" t="s">
        <v>64</v>
      </c>
      <c r="D12" s="5"/>
      <c r="E12" s="5"/>
      <c r="F12" s="5"/>
    </row>
    <row r="13" spans="1:8" ht="25.5" x14ac:dyDescent="0.25">
      <c r="A13" s="6">
        <v>5</v>
      </c>
      <c r="B13" s="29"/>
      <c r="C13" s="30" t="s">
        <v>8</v>
      </c>
      <c r="D13" s="27">
        <f>D14</f>
        <v>0</v>
      </c>
      <c r="E13" s="27">
        <f>E14</f>
        <v>0</v>
      </c>
      <c r="F13" s="27">
        <f>F14</f>
        <v>0</v>
      </c>
    </row>
    <row r="14" spans="1:8" ht="25.5" x14ac:dyDescent="0.25">
      <c r="A14" s="28"/>
      <c r="B14" s="28">
        <v>54</v>
      </c>
      <c r="C14" s="31" t="s">
        <v>12</v>
      </c>
      <c r="D14" s="5">
        <v>0</v>
      </c>
      <c r="E14" s="5">
        <v>0</v>
      </c>
      <c r="F14" s="5">
        <v>0</v>
      </c>
    </row>
    <row r="15" spans="1:8" ht="25.5" customHeight="1" x14ac:dyDescent="0.25"/>
    <row r="16" spans="1:8" ht="15.75" x14ac:dyDescent="0.25">
      <c r="E16" s="272" t="s">
        <v>205</v>
      </c>
      <c r="F16" s="272"/>
      <c r="G16" s="272"/>
    </row>
    <row r="17" spans="3:8" ht="15.75" x14ac:dyDescent="0.25">
      <c r="E17" s="271" t="s">
        <v>206</v>
      </c>
      <c r="F17" s="271"/>
      <c r="G17" s="271"/>
    </row>
    <row r="19" spans="3:8" ht="15.75" x14ac:dyDescent="0.25">
      <c r="C19" s="14"/>
      <c r="D19" s="14"/>
      <c r="E19" s="14"/>
      <c r="F19" s="14"/>
      <c r="G19" s="14"/>
      <c r="H19" s="14"/>
    </row>
  </sheetData>
  <mergeCells count="6">
    <mergeCell ref="E17:G17"/>
    <mergeCell ref="A2:F2"/>
    <mergeCell ref="A3:F3"/>
    <mergeCell ref="A5:F5"/>
    <mergeCell ref="A7:C7"/>
    <mergeCell ref="E16:G1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zoomScale="85" zoomScaleNormal="85" workbookViewId="0"/>
  </sheetViews>
  <sheetFormatPr defaultRowHeight="15" x14ac:dyDescent="0.25"/>
  <cols>
    <col min="1" max="1" width="20.7109375" customWidth="1"/>
    <col min="2" max="2" width="43.140625" customWidth="1"/>
    <col min="3" max="3" width="21.28515625" style="83" customWidth="1"/>
    <col min="4" max="4" width="21.28515625" style="188" customWidth="1"/>
    <col min="5" max="5" width="9.28515625" style="243" customWidth="1"/>
    <col min="10" max="10" width="9.140625" customWidth="1"/>
  </cols>
  <sheetData>
    <row r="1" spans="1:8" ht="24.75" customHeight="1" x14ac:dyDescent="0.25">
      <c r="A1" s="23" t="s">
        <v>38</v>
      </c>
    </row>
    <row r="2" spans="1:8" ht="41.25" customHeight="1" x14ac:dyDescent="0.25">
      <c r="A2" s="277" t="s">
        <v>190</v>
      </c>
      <c r="B2" s="277"/>
      <c r="C2" s="277"/>
      <c r="D2" s="277"/>
      <c r="E2" s="277"/>
      <c r="F2" s="218"/>
      <c r="G2" s="218"/>
      <c r="H2" s="218"/>
    </row>
    <row r="3" spans="1:8" ht="21.75" customHeight="1" x14ac:dyDescent="0.25">
      <c r="A3" s="276" t="s">
        <v>133</v>
      </c>
      <c r="B3" s="288"/>
      <c r="C3" s="288"/>
      <c r="D3" s="288"/>
      <c r="E3" s="288"/>
    </row>
    <row r="4" spans="1:8" ht="11.25" customHeight="1" x14ac:dyDescent="0.25">
      <c r="A4" s="60"/>
      <c r="B4" s="62"/>
      <c r="C4" s="62"/>
      <c r="D4" s="189"/>
      <c r="E4" s="244"/>
    </row>
    <row r="5" spans="1:8" s="43" customFormat="1" ht="38.450000000000003" customHeight="1" x14ac:dyDescent="0.2">
      <c r="A5" s="291" t="s">
        <v>42</v>
      </c>
      <c r="B5" s="293"/>
      <c r="C5" s="198" t="s">
        <v>187</v>
      </c>
      <c r="D5" s="198" t="s">
        <v>188</v>
      </c>
      <c r="E5" s="210" t="s">
        <v>191</v>
      </c>
      <c r="F5" s="72"/>
      <c r="G5" s="72"/>
      <c r="H5" s="72"/>
    </row>
    <row r="6" spans="1:8" s="43" customFormat="1" ht="23.25" customHeight="1" x14ac:dyDescent="0.2">
      <c r="A6" s="291">
        <v>1</v>
      </c>
      <c r="B6" s="293"/>
      <c r="C6" s="201">
        <v>3</v>
      </c>
      <c r="D6" s="190">
        <v>4</v>
      </c>
      <c r="E6" s="211" t="s">
        <v>192</v>
      </c>
      <c r="F6" s="72"/>
      <c r="G6" s="72"/>
      <c r="H6" s="72"/>
    </row>
    <row r="7" spans="1:8" s="43" customFormat="1" ht="30" customHeight="1" x14ac:dyDescent="0.25">
      <c r="A7" s="296" t="s">
        <v>132</v>
      </c>
      <c r="B7" s="297"/>
      <c r="C7" s="55">
        <f>C8</f>
        <v>1481208</v>
      </c>
      <c r="D7" s="55">
        <f>D8</f>
        <v>1598225.3100000003</v>
      </c>
      <c r="E7" s="245">
        <f>D7-C7</f>
        <v>117017.31000000029</v>
      </c>
      <c r="F7" s="72"/>
      <c r="G7" s="72"/>
      <c r="H7" s="72"/>
    </row>
    <row r="8" spans="1:8" ht="25.5" customHeight="1" x14ac:dyDescent="0.25">
      <c r="A8" s="294" t="s">
        <v>119</v>
      </c>
      <c r="B8" s="295"/>
      <c r="C8" s="55">
        <f>C9+C39</f>
        <v>1481208</v>
      </c>
      <c r="D8" s="55">
        <f>D9+D39</f>
        <v>1598225.3100000003</v>
      </c>
      <c r="E8" s="245">
        <f t="shared" ref="E8:E71" si="0">D8-C8</f>
        <v>117017.31000000029</v>
      </c>
      <c r="F8" s="72"/>
      <c r="G8" s="72"/>
      <c r="H8" s="72"/>
    </row>
    <row r="9" spans="1:8" s="58" customFormat="1" ht="24.75" customHeight="1" x14ac:dyDescent="0.25">
      <c r="A9" s="132" t="s">
        <v>113</v>
      </c>
      <c r="B9" s="132" t="s">
        <v>114</v>
      </c>
      <c r="C9" s="180">
        <f t="shared" ref="C9:D9" si="1">C10</f>
        <v>43208</v>
      </c>
      <c r="D9" s="180">
        <f t="shared" si="1"/>
        <v>53901.43</v>
      </c>
      <c r="E9" s="246">
        <f t="shared" si="0"/>
        <v>10693.43</v>
      </c>
      <c r="F9" s="133"/>
      <c r="G9" s="133"/>
      <c r="H9" s="133"/>
    </row>
    <row r="10" spans="1:8" s="59" customFormat="1" ht="24.75" customHeight="1" x14ac:dyDescent="0.25">
      <c r="A10" s="134" t="s">
        <v>112</v>
      </c>
      <c r="B10" s="134" t="s">
        <v>115</v>
      </c>
      <c r="C10" s="180">
        <f t="shared" ref="C10:D10" si="2">C11</f>
        <v>43208</v>
      </c>
      <c r="D10" s="180">
        <f t="shared" si="2"/>
        <v>53901.43</v>
      </c>
      <c r="E10" s="246">
        <f t="shared" si="0"/>
        <v>10693.43</v>
      </c>
      <c r="F10" s="135"/>
      <c r="G10" s="135"/>
      <c r="H10" s="135"/>
    </row>
    <row r="11" spans="1:8" ht="17.25" customHeight="1" x14ac:dyDescent="0.25">
      <c r="A11" s="298" t="s">
        <v>120</v>
      </c>
      <c r="B11" s="299"/>
      <c r="C11" s="84">
        <f>C12+C35+C37</f>
        <v>43208</v>
      </c>
      <c r="D11" s="84">
        <f t="shared" ref="D11" si="3">D12+D35+D37</f>
        <v>53901.43</v>
      </c>
      <c r="E11" s="247">
        <f t="shared" si="0"/>
        <v>10693.43</v>
      </c>
      <c r="F11" s="72"/>
      <c r="G11" s="72"/>
      <c r="H11" s="72"/>
    </row>
    <row r="12" spans="1:8" ht="16.5" customHeight="1" x14ac:dyDescent="0.25">
      <c r="A12" s="136">
        <v>32</v>
      </c>
      <c r="B12" s="136" t="s">
        <v>10</v>
      </c>
      <c r="C12" s="81">
        <f>C13+C16+C21+C30</f>
        <v>42258</v>
      </c>
      <c r="D12" s="81">
        <f t="shared" ref="D12" si="4">D13+D16+D21+D30</f>
        <v>52801.43</v>
      </c>
      <c r="E12" s="154">
        <f t="shared" si="0"/>
        <v>10543.43</v>
      </c>
      <c r="F12" s="72"/>
      <c r="G12" s="72"/>
      <c r="H12" s="72"/>
    </row>
    <row r="13" spans="1:8" ht="16.5" customHeight="1" x14ac:dyDescent="0.25">
      <c r="A13" s="136">
        <v>321</v>
      </c>
      <c r="B13" s="136" t="s">
        <v>24</v>
      </c>
      <c r="C13" s="81">
        <f>C14+C15</f>
        <v>3000</v>
      </c>
      <c r="D13" s="81">
        <f t="shared" ref="D13" si="5">D14+D15</f>
        <v>4200</v>
      </c>
      <c r="E13" s="154">
        <f t="shared" si="0"/>
        <v>1200</v>
      </c>
      <c r="F13" s="72"/>
      <c r="G13" s="72"/>
      <c r="H13" s="72"/>
    </row>
    <row r="14" spans="1:8" ht="16.5" customHeight="1" x14ac:dyDescent="0.25">
      <c r="A14" s="131">
        <v>3211</v>
      </c>
      <c r="B14" s="131" t="s">
        <v>25</v>
      </c>
      <c r="C14" s="80">
        <v>2500</v>
      </c>
      <c r="D14" s="80">
        <v>2700</v>
      </c>
      <c r="E14" s="154">
        <f t="shared" si="0"/>
        <v>200</v>
      </c>
      <c r="F14" s="72"/>
      <c r="G14" s="72"/>
      <c r="H14" s="72"/>
    </row>
    <row r="15" spans="1:8" ht="16.5" customHeight="1" x14ac:dyDescent="0.25">
      <c r="A15" s="131">
        <v>3213</v>
      </c>
      <c r="B15" s="131" t="s">
        <v>71</v>
      </c>
      <c r="C15" s="80">
        <v>500</v>
      </c>
      <c r="D15" s="80">
        <v>1500</v>
      </c>
      <c r="E15" s="154">
        <f t="shared" si="0"/>
        <v>1000</v>
      </c>
      <c r="F15" s="72"/>
      <c r="G15" s="72"/>
      <c r="H15" s="72"/>
    </row>
    <row r="16" spans="1:8" ht="16.5" customHeight="1" x14ac:dyDescent="0.25">
      <c r="A16" s="136">
        <v>322</v>
      </c>
      <c r="B16" s="136" t="s">
        <v>95</v>
      </c>
      <c r="C16" s="81">
        <f t="shared" ref="C16:D16" si="6">C17+C18+C19+C20</f>
        <v>22000</v>
      </c>
      <c r="D16" s="81">
        <f t="shared" si="6"/>
        <v>26221.43</v>
      </c>
      <c r="E16" s="154">
        <f t="shared" si="0"/>
        <v>4221.43</v>
      </c>
      <c r="F16" s="72"/>
      <c r="G16" s="72"/>
      <c r="H16" s="72"/>
    </row>
    <row r="17" spans="1:8" ht="16.5" customHeight="1" x14ac:dyDescent="0.25">
      <c r="A17" s="131">
        <v>3221</v>
      </c>
      <c r="B17" s="131" t="s">
        <v>96</v>
      </c>
      <c r="C17" s="80">
        <v>6000</v>
      </c>
      <c r="D17" s="80">
        <v>8200</v>
      </c>
      <c r="E17" s="154">
        <f t="shared" si="0"/>
        <v>2200</v>
      </c>
      <c r="F17" s="72"/>
      <c r="G17" s="72"/>
      <c r="H17" s="72"/>
    </row>
    <row r="18" spans="1:8" ht="16.5" customHeight="1" x14ac:dyDescent="0.25">
      <c r="A18" s="131">
        <v>3223</v>
      </c>
      <c r="B18" s="131" t="s">
        <v>73</v>
      </c>
      <c r="C18" s="80">
        <v>15700</v>
      </c>
      <c r="D18" s="80">
        <v>17700</v>
      </c>
      <c r="E18" s="154">
        <f t="shared" si="0"/>
        <v>2000</v>
      </c>
      <c r="F18" s="72"/>
      <c r="G18" s="72"/>
      <c r="H18" s="72"/>
    </row>
    <row r="19" spans="1:8" ht="16.5" customHeight="1" x14ac:dyDescent="0.25">
      <c r="A19" s="131">
        <v>3225</v>
      </c>
      <c r="B19" s="131" t="s">
        <v>98</v>
      </c>
      <c r="C19" s="80">
        <v>100</v>
      </c>
      <c r="D19" s="80">
        <v>321.43</v>
      </c>
      <c r="E19" s="154">
        <f t="shared" si="0"/>
        <v>221.43</v>
      </c>
      <c r="F19" s="72"/>
      <c r="G19" s="72"/>
      <c r="H19" s="72"/>
    </row>
    <row r="20" spans="1:8" ht="16.5" customHeight="1" x14ac:dyDescent="0.25">
      <c r="A20" s="131">
        <v>3227</v>
      </c>
      <c r="B20" s="137" t="s">
        <v>74</v>
      </c>
      <c r="C20" s="80">
        <v>200</v>
      </c>
      <c r="D20" s="80">
        <v>0</v>
      </c>
      <c r="E20" s="154">
        <f t="shared" si="0"/>
        <v>-200</v>
      </c>
      <c r="F20" s="72"/>
      <c r="G20" s="72"/>
      <c r="H20" s="72"/>
    </row>
    <row r="21" spans="1:8" ht="16.5" customHeight="1" x14ac:dyDescent="0.25">
      <c r="A21" s="136">
        <v>323</v>
      </c>
      <c r="B21" s="136" t="s">
        <v>99</v>
      </c>
      <c r="C21" s="81">
        <f t="shared" ref="C21:D21" si="7">C22+C23+C24+C25+C26+C28+C29+C27</f>
        <v>14808</v>
      </c>
      <c r="D21" s="81">
        <f t="shared" si="7"/>
        <v>19400</v>
      </c>
      <c r="E21" s="154">
        <f t="shared" si="0"/>
        <v>4592</v>
      </c>
      <c r="F21" s="72"/>
      <c r="G21" s="72"/>
      <c r="H21" s="72"/>
    </row>
    <row r="22" spans="1:8" ht="16.5" customHeight="1" x14ac:dyDescent="0.25">
      <c r="A22" s="131">
        <v>3231</v>
      </c>
      <c r="B22" s="131" t="s">
        <v>100</v>
      </c>
      <c r="C22" s="80">
        <v>3200</v>
      </c>
      <c r="D22" s="80">
        <v>3550</v>
      </c>
      <c r="E22" s="154">
        <f t="shared" si="0"/>
        <v>350</v>
      </c>
      <c r="F22" s="72"/>
      <c r="G22" s="72"/>
      <c r="H22" s="72"/>
    </row>
    <row r="23" spans="1:8" ht="16.5" customHeight="1" x14ac:dyDescent="0.25">
      <c r="A23" s="131">
        <v>3232</v>
      </c>
      <c r="B23" s="131" t="s">
        <v>101</v>
      </c>
      <c r="C23" s="80">
        <v>600</v>
      </c>
      <c r="D23" s="80">
        <v>700</v>
      </c>
      <c r="E23" s="154">
        <f t="shared" si="0"/>
        <v>100</v>
      </c>
      <c r="F23" s="72"/>
      <c r="G23" s="72"/>
      <c r="H23" s="72"/>
    </row>
    <row r="24" spans="1:8" ht="16.5" customHeight="1" x14ac:dyDescent="0.25">
      <c r="A24" s="131">
        <v>3233</v>
      </c>
      <c r="B24" s="137" t="s">
        <v>75</v>
      </c>
      <c r="C24" s="80">
        <v>130</v>
      </c>
      <c r="D24" s="80">
        <v>75</v>
      </c>
      <c r="E24" s="154">
        <f t="shared" si="0"/>
        <v>-55</v>
      </c>
      <c r="F24" s="72"/>
      <c r="G24" s="72"/>
      <c r="H24" s="72"/>
    </row>
    <row r="25" spans="1:8" ht="16.5" customHeight="1" x14ac:dyDescent="0.25">
      <c r="A25" s="131">
        <v>3234</v>
      </c>
      <c r="B25" s="131" t="s">
        <v>76</v>
      </c>
      <c r="C25" s="80">
        <v>7328</v>
      </c>
      <c r="D25" s="80">
        <v>9700</v>
      </c>
      <c r="E25" s="154">
        <f t="shared" si="0"/>
        <v>2372</v>
      </c>
      <c r="F25" s="72"/>
      <c r="G25" s="72"/>
      <c r="H25" s="72"/>
    </row>
    <row r="26" spans="1:8" ht="16.5" customHeight="1" x14ac:dyDescent="0.25">
      <c r="A26" s="131">
        <v>3236</v>
      </c>
      <c r="B26" s="131" t="s">
        <v>102</v>
      </c>
      <c r="C26" s="80">
        <v>500</v>
      </c>
      <c r="D26" s="80">
        <v>1100</v>
      </c>
      <c r="E26" s="154">
        <f t="shared" si="0"/>
        <v>600</v>
      </c>
      <c r="F26" s="72"/>
      <c r="G26" s="72"/>
      <c r="H26" s="72"/>
    </row>
    <row r="27" spans="1:8" ht="16.5" customHeight="1" x14ac:dyDescent="0.25">
      <c r="A27" s="131">
        <v>3237</v>
      </c>
      <c r="B27" s="131" t="s">
        <v>103</v>
      </c>
      <c r="C27" s="80">
        <v>0</v>
      </c>
      <c r="D27" s="80">
        <v>130</v>
      </c>
      <c r="E27" s="154">
        <f t="shared" si="0"/>
        <v>130</v>
      </c>
      <c r="F27" s="72"/>
      <c r="G27" s="72"/>
      <c r="H27" s="72"/>
    </row>
    <row r="28" spans="1:8" ht="16.5" customHeight="1" x14ac:dyDescent="0.25">
      <c r="A28" s="131">
        <v>3238</v>
      </c>
      <c r="B28" s="131" t="s">
        <v>77</v>
      </c>
      <c r="C28" s="80">
        <v>2550</v>
      </c>
      <c r="D28" s="80">
        <v>2300</v>
      </c>
      <c r="E28" s="154">
        <f t="shared" si="0"/>
        <v>-250</v>
      </c>
      <c r="F28" s="72"/>
      <c r="G28" s="72"/>
      <c r="H28" s="72"/>
    </row>
    <row r="29" spans="1:8" ht="16.5" customHeight="1" x14ac:dyDescent="0.25">
      <c r="A29" s="131">
        <v>3239</v>
      </c>
      <c r="B29" s="131" t="s">
        <v>78</v>
      </c>
      <c r="C29" s="80">
        <v>500</v>
      </c>
      <c r="D29" s="80">
        <v>1845</v>
      </c>
      <c r="E29" s="154">
        <f t="shared" si="0"/>
        <v>1345</v>
      </c>
      <c r="F29" s="72"/>
      <c r="G29" s="72"/>
      <c r="H29" s="72"/>
    </row>
    <row r="30" spans="1:8" ht="16.5" customHeight="1" x14ac:dyDescent="0.25">
      <c r="A30" s="136">
        <v>329</v>
      </c>
      <c r="B30" s="136" t="s">
        <v>104</v>
      </c>
      <c r="C30" s="81">
        <f t="shared" ref="C30:D30" si="8">C31+C32+C34+C33</f>
        <v>2450</v>
      </c>
      <c r="D30" s="81">
        <f t="shared" si="8"/>
        <v>2980</v>
      </c>
      <c r="E30" s="154">
        <f t="shared" si="0"/>
        <v>530</v>
      </c>
      <c r="F30" s="72"/>
      <c r="G30" s="72"/>
      <c r="H30" s="72"/>
    </row>
    <row r="31" spans="1:8" ht="16.5" customHeight="1" x14ac:dyDescent="0.25">
      <c r="A31" s="131">
        <v>3292</v>
      </c>
      <c r="B31" s="131" t="s">
        <v>79</v>
      </c>
      <c r="C31" s="80">
        <v>1800</v>
      </c>
      <c r="D31" s="80">
        <v>2070</v>
      </c>
      <c r="E31" s="154">
        <f t="shared" si="0"/>
        <v>270</v>
      </c>
      <c r="F31" s="72"/>
      <c r="G31" s="72"/>
      <c r="H31" s="72"/>
    </row>
    <row r="32" spans="1:8" ht="16.5" customHeight="1" x14ac:dyDescent="0.25">
      <c r="A32" s="131">
        <v>3294</v>
      </c>
      <c r="B32" s="131" t="s">
        <v>80</v>
      </c>
      <c r="C32" s="80">
        <v>280</v>
      </c>
      <c r="D32" s="80">
        <v>300</v>
      </c>
      <c r="E32" s="154">
        <f t="shared" si="0"/>
        <v>20</v>
      </c>
      <c r="F32" s="72"/>
      <c r="G32" s="72"/>
      <c r="H32" s="72"/>
    </row>
    <row r="33" spans="1:8" ht="16.5" customHeight="1" x14ac:dyDescent="0.25">
      <c r="A33" s="131">
        <v>3295</v>
      </c>
      <c r="B33" s="131" t="s">
        <v>81</v>
      </c>
      <c r="C33" s="80">
        <v>0</v>
      </c>
      <c r="D33" s="80">
        <v>0</v>
      </c>
      <c r="E33" s="154">
        <f t="shared" si="0"/>
        <v>0</v>
      </c>
      <c r="F33" s="72"/>
      <c r="G33" s="72"/>
      <c r="H33" s="72"/>
    </row>
    <row r="34" spans="1:8" ht="16.5" customHeight="1" x14ac:dyDescent="0.25">
      <c r="A34" s="131">
        <v>3299</v>
      </c>
      <c r="B34" s="131" t="s">
        <v>105</v>
      </c>
      <c r="C34" s="80">
        <v>370</v>
      </c>
      <c r="D34" s="80">
        <v>610</v>
      </c>
      <c r="E34" s="154">
        <f t="shared" si="0"/>
        <v>240</v>
      </c>
      <c r="F34" s="72"/>
      <c r="G34" s="72"/>
      <c r="H34" s="72"/>
    </row>
    <row r="35" spans="1:8" ht="16.5" customHeight="1" x14ac:dyDescent="0.25">
      <c r="A35" s="136">
        <v>34</v>
      </c>
      <c r="B35" s="136" t="s">
        <v>40</v>
      </c>
      <c r="C35" s="81">
        <f t="shared" ref="C35:D35" si="9">C36</f>
        <v>950</v>
      </c>
      <c r="D35" s="81">
        <f t="shared" si="9"/>
        <v>1100</v>
      </c>
      <c r="E35" s="154">
        <f t="shared" si="0"/>
        <v>150</v>
      </c>
      <c r="F35" s="72"/>
      <c r="G35" s="72"/>
      <c r="H35" s="72"/>
    </row>
    <row r="36" spans="1:8" ht="16.5" customHeight="1" x14ac:dyDescent="0.25">
      <c r="A36" s="131">
        <v>3431</v>
      </c>
      <c r="B36" s="131" t="s">
        <v>106</v>
      </c>
      <c r="C36" s="80">
        <v>950</v>
      </c>
      <c r="D36" s="80">
        <v>1100</v>
      </c>
      <c r="E36" s="154">
        <f t="shared" si="0"/>
        <v>150</v>
      </c>
      <c r="F36" s="72"/>
      <c r="G36" s="72"/>
      <c r="H36" s="72"/>
    </row>
    <row r="37" spans="1:8" ht="16.5" customHeight="1" x14ac:dyDescent="0.25">
      <c r="A37" s="138">
        <v>4</v>
      </c>
      <c r="B37" s="139" t="s">
        <v>5</v>
      </c>
      <c r="C37" s="81">
        <f>C38</f>
        <v>0</v>
      </c>
      <c r="D37" s="81">
        <f>D38</f>
        <v>0</v>
      </c>
      <c r="E37" s="154">
        <f t="shared" si="0"/>
        <v>0</v>
      </c>
      <c r="F37" s="72"/>
      <c r="G37" s="72"/>
      <c r="H37" s="72"/>
    </row>
    <row r="38" spans="1:8" ht="16.5" customHeight="1" x14ac:dyDescent="0.25">
      <c r="A38" s="49">
        <v>4223</v>
      </c>
      <c r="B38" s="49" t="s">
        <v>84</v>
      </c>
      <c r="C38" s="80">
        <v>0</v>
      </c>
      <c r="D38" s="80">
        <v>0</v>
      </c>
      <c r="E38" s="154">
        <f t="shared" si="0"/>
        <v>0</v>
      </c>
      <c r="F38" s="72"/>
      <c r="G38" s="72"/>
      <c r="H38" s="72"/>
    </row>
    <row r="39" spans="1:8" s="44" customFormat="1" ht="25.5" customHeight="1" x14ac:dyDescent="0.25">
      <c r="A39" s="142" t="s">
        <v>116</v>
      </c>
      <c r="B39" s="143" t="s">
        <v>127</v>
      </c>
      <c r="C39" s="55">
        <f>C40+C162</f>
        <v>1438000</v>
      </c>
      <c r="D39" s="55">
        <f>D40+D162</f>
        <v>1544323.8800000004</v>
      </c>
      <c r="E39" s="245">
        <f t="shared" si="0"/>
        <v>106323.88000000035</v>
      </c>
      <c r="F39" s="97"/>
      <c r="G39" s="97"/>
      <c r="H39" s="97"/>
    </row>
    <row r="40" spans="1:8" s="45" customFormat="1" ht="25.5" customHeight="1" x14ac:dyDescent="0.25">
      <c r="A40" s="128" t="s">
        <v>117</v>
      </c>
      <c r="B40" s="144" t="s">
        <v>128</v>
      </c>
      <c r="C40" s="85">
        <f>C41+C48+C71+C94+C124+C145</f>
        <v>1384000</v>
      </c>
      <c r="D40" s="85">
        <f>D41+D48+D71+D94+D124+D145+D160</f>
        <v>1503030.0100000002</v>
      </c>
      <c r="E40" s="246">
        <f t="shared" si="0"/>
        <v>119030.01000000024</v>
      </c>
      <c r="F40" s="129"/>
      <c r="G40" s="129"/>
      <c r="H40" s="129"/>
    </row>
    <row r="41" spans="1:8" s="45" customFormat="1" ht="25.5" customHeight="1" x14ac:dyDescent="0.25">
      <c r="A41" s="300" t="s">
        <v>121</v>
      </c>
      <c r="B41" s="300"/>
      <c r="C41" s="84">
        <f t="shared" ref="C41:D41" si="10">C42</f>
        <v>3200</v>
      </c>
      <c r="D41" s="84">
        <f t="shared" si="10"/>
        <v>4353.43</v>
      </c>
      <c r="E41" s="247">
        <f t="shared" si="0"/>
        <v>1153.4300000000003</v>
      </c>
      <c r="F41" s="129"/>
      <c r="G41" s="129"/>
      <c r="H41" s="129"/>
    </row>
    <row r="42" spans="1:8" ht="16.5" customHeight="1" x14ac:dyDescent="0.25">
      <c r="A42" s="136">
        <v>32</v>
      </c>
      <c r="B42" s="136" t="s">
        <v>10</v>
      </c>
      <c r="C42" s="81">
        <v>3200</v>
      </c>
      <c r="D42" s="81">
        <f>D43+D46</f>
        <v>4353.43</v>
      </c>
      <c r="E42" s="154">
        <f t="shared" si="0"/>
        <v>1153.4300000000003</v>
      </c>
      <c r="F42" s="72"/>
      <c r="G42" s="72"/>
      <c r="H42" s="72"/>
    </row>
    <row r="43" spans="1:8" ht="16.5" customHeight="1" x14ac:dyDescent="0.25">
      <c r="A43" s="136">
        <v>322</v>
      </c>
      <c r="B43" s="136" t="s">
        <v>95</v>
      </c>
      <c r="C43" s="78"/>
      <c r="D43" s="81">
        <f>D44+D45</f>
        <v>2980</v>
      </c>
      <c r="E43" s="154">
        <f t="shared" si="0"/>
        <v>2980</v>
      </c>
      <c r="F43" s="72"/>
      <c r="G43" s="72"/>
      <c r="H43" s="72"/>
    </row>
    <row r="44" spans="1:8" ht="16.5" customHeight="1" x14ac:dyDescent="0.25">
      <c r="A44" s="131">
        <v>3221</v>
      </c>
      <c r="B44" s="131" t="s">
        <v>96</v>
      </c>
      <c r="C44" s="80"/>
      <c r="D44" s="80">
        <v>275</v>
      </c>
      <c r="E44" s="154">
        <f t="shared" si="0"/>
        <v>275</v>
      </c>
      <c r="F44" s="72"/>
      <c r="G44" s="72"/>
      <c r="H44" s="72"/>
    </row>
    <row r="45" spans="1:8" ht="16.5" customHeight="1" x14ac:dyDescent="0.25">
      <c r="A45" s="131">
        <v>3222</v>
      </c>
      <c r="B45" s="131" t="s">
        <v>97</v>
      </c>
      <c r="C45" s="80"/>
      <c r="D45" s="80">
        <v>2705</v>
      </c>
      <c r="E45" s="154">
        <f t="shared" si="0"/>
        <v>2705</v>
      </c>
      <c r="F45" s="72"/>
      <c r="G45" s="72"/>
      <c r="H45" s="72"/>
    </row>
    <row r="46" spans="1:8" ht="16.5" customHeight="1" x14ac:dyDescent="0.25">
      <c r="A46" s="136">
        <v>329</v>
      </c>
      <c r="B46" s="136" t="s">
        <v>104</v>
      </c>
      <c r="C46" s="81"/>
      <c r="D46" s="81">
        <f>D47</f>
        <v>1373.43</v>
      </c>
      <c r="E46" s="154">
        <f t="shared" si="0"/>
        <v>1373.43</v>
      </c>
      <c r="F46" s="72"/>
      <c r="G46" s="72"/>
      <c r="H46" s="72"/>
    </row>
    <row r="47" spans="1:8" ht="16.5" customHeight="1" x14ac:dyDescent="0.25">
      <c r="A47" s="131">
        <v>3299</v>
      </c>
      <c r="B47" s="131" t="s">
        <v>105</v>
      </c>
      <c r="C47" s="80">
        <v>3200</v>
      </c>
      <c r="D47" s="80">
        <v>1373.43</v>
      </c>
      <c r="E47" s="154">
        <f t="shared" si="0"/>
        <v>-1826.57</v>
      </c>
      <c r="F47" s="72"/>
      <c r="G47" s="72"/>
      <c r="H47" s="72"/>
    </row>
    <row r="48" spans="1:8" s="45" customFormat="1" ht="25.5" customHeight="1" x14ac:dyDescent="0.25">
      <c r="A48" s="300" t="s">
        <v>122</v>
      </c>
      <c r="B48" s="300"/>
      <c r="C48" s="84">
        <f>C49+C51+C69</f>
        <v>4300</v>
      </c>
      <c r="D48" s="254">
        <f>D49+D51+D69</f>
        <v>6943.17</v>
      </c>
      <c r="E48" s="247">
        <f t="shared" si="0"/>
        <v>2643.17</v>
      </c>
      <c r="F48" s="129"/>
      <c r="G48" s="129"/>
      <c r="H48" s="129"/>
    </row>
    <row r="49" spans="1:8" ht="16.5" customHeight="1" x14ac:dyDescent="0.25">
      <c r="A49" s="130">
        <v>31</v>
      </c>
      <c r="B49" s="130" t="s">
        <v>4</v>
      </c>
      <c r="C49" s="81">
        <f>C50</f>
        <v>0</v>
      </c>
      <c r="D49" s="81">
        <f>D50</f>
        <v>100</v>
      </c>
      <c r="E49" s="154">
        <f t="shared" si="0"/>
        <v>100</v>
      </c>
      <c r="F49" s="72"/>
      <c r="G49" s="72"/>
      <c r="H49" s="72"/>
    </row>
    <row r="50" spans="1:8" ht="16.5" customHeight="1" x14ac:dyDescent="0.25">
      <c r="A50" s="131">
        <v>3121</v>
      </c>
      <c r="B50" s="131" t="s">
        <v>66</v>
      </c>
      <c r="C50" s="80">
        <v>0</v>
      </c>
      <c r="D50" s="80">
        <v>100</v>
      </c>
      <c r="E50" s="154">
        <f t="shared" si="0"/>
        <v>100</v>
      </c>
      <c r="F50" s="72"/>
      <c r="G50" s="72"/>
      <c r="H50" s="72"/>
    </row>
    <row r="51" spans="1:8" s="44" customFormat="1" ht="16.5" customHeight="1" x14ac:dyDescent="0.25">
      <c r="A51" s="136">
        <v>32</v>
      </c>
      <c r="B51" s="136" t="s">
        <v>10</v>
      </c>
      <c r="C51" s="81">
        <f t="shared" ref="C51" si="11">C52+C55+C60+C64</f>
        <v>4300</v>
      </c>
      <c r="D51" s="81">
        <f>D52+D55+D60+D64+D67</f>
        <v>6143.17</v>
      </c>
      <c r="E51" s="154">
        <f t="shared" si="0"/>
        <v>1843.17</v>
      </c>
      <c r="F51" s="97"/>
      <c r="G51" s="97"/>
      <c r="H51" s="97"/>
    </row>
    <row r="52" spans="1:8" s="44" customFormat="1" ht="16.5" customHeight="1" x14ac:dyDescent="0.25">
      <c r="A52" s="136">
        <v>321</v>
      </c>
      <c r="B52" s="136" t="s">
        <v>24</v>
      </c>
      <c r="C52" s="78">
        <f t="shared" ref="C52:D52" si="12">C53+C54</f>
        <v>0</v>
      </c>
      <c r="D52" s="81">
        <f t="shared" si="12"/>
        <v>400</v>
      </c>
      <c r="E52" s="154">
        <f t="shared" si="0"/>
        <v>400</v>
      </c>
      <c r="F52" s="97"/>
      <c r="G52" s="97"/>
      <c r="H52" s="97"/>
    </row>
    <row r="53" spans="1:8" s="44" customFormat="1" ht="16.5" customHeight="1" x14ac:dyDescent="0.25">
      <c r="A53" s="131">
        <v>3211</v>
      </c>
      <c r="B53" s="131" t="s">
        <v>25</v>
      </c>
      <c r="C53" s="81"/>
      <c r="D53" s="80">
        <v>400</v>
      </c>
      <c r="E53" s="154">
        <f t="shared" si="0"/>
        <v>400</v>
      </c>
      <c r="F53" s="97"/>
      <c r="G53" s="97"/>
      <c r="H53" s="97"/>
    </row>
    <row r="54" spans="1:8" s="44" customFormat="1" ht="16.5" hidden="1" customHeight="1" x14ac:dyDescent="0.25">
      <c r="A54" s="131">
        <v>3213</v>
      </c>
      <c r="B54" s="131" t="s">
        <v>71</v>
      </c>
      <c r="C54" s="80"/>
      <c r="D54" s="80"/>
      <c r="E54" s="154">
        <f t="shared" si="0"/>
        <v>0</v>
      </c>
      <c r="F54" s="97"/>
      <c r="G54" s="97"/>
      <c r="H54" s="97"/>
    </row>
    <row r="55" spans="1:8" s="44" customFormat="1" ht="16.5" customHeight="1" x14ac:dyDescent="0.25">
      <c r="A55" s="136">
        <v>322</v>
      </c>
      <c r="B55" s="136" t="s">
        <v>95</v>
      </c>
      <c r="C55" s="78">
        <f t="shared" ref="C55:D55" si="13">C56+C57+C59+C58</f>
        <v>0</v>
      </c>
      <c r="D55" s="81">
        <f t="shared" si="13"/>
        <v>3950</v>
      </c>
      <c r="E55" s="154">
        <f t="shared" si="0"/>
        <v>3950</v>
      </c>
      <c r="F55" s="97"/>
      <c r="G55" s="97"/>
      <c r="H55" s="97"/>
    </row>
    <row r="56" spans="1:8" s="44" customFormat="1" ht="16.5" customHeight="1" x14ac:dyDescent="0.25">
      <c r="A56" s="131">
        <v>3221</v>
      </c>
      <c r="B56" s="131" t="s">
        <v>96</v>
      </c>
      <c r="C56" s="80"/>
      <c r="D56" s="80">
        <v>2000</v>
      </c>
      <c r="E56" s="154">
        <f t="shared" si="0"/>
        <v>2000</v>
      </c>
      <c r="F56" s="97"/>
      <c r="G56" s="97"/>
      <c r="H56" s="97"/>
    </row>
    <row r="57" spans="1:8" s="44" customFormat="1" ht="16.5" customHeight="1" x14ac:dyDescent="0.25">
      <c r="A57" s="131">
        <v>3223</v>
      </c>
      <c r="B57" s="131" t="s">
        <v>73</v>
      </c>
      <c r="C57" s="80"/>
      <c r="D57" s="80">
        <v>1400</v>
      </c>
      <c r="E57" s="154">
        <f t="shared" si="0"/>
        <v>1400</v>
      </c>
      <c r="F57" s="97"/>
      <c r="G57" s="97"/>
      <c r="H57" s="97"/>
    </row>
    <row r="58" spans="1:8" s="44" customFormat="1" ht="16.5" customHeight="1" x14ac:dyDescent="0.25">
      <c r="A58" s="131">
        <v>3225</v>
      </c>
      <c r="B58" s="131" t="s">
        <v>98</v>
      </c>
      <c r="C58" s="80"/>
      <c r="D58" s="80">
        <v>300</v>
      </c>
      <c r="E58" s="154">
        <f t="shared" si="0"/>
        <v>300</v>
      </c>
      <c r="F58" s="97"/>
      <c r="G58" s="97"/>
      <c r="H58" s="97"/>
    </row>
    <row r="59" spans="1:8" s="44" customFormat="1" ht="16.5" customHeight="1" x14ac:dyDescent="0.25">
      <c r="A59" s="131">
        <v>3227</v>
      </c>
      <c r="B59" s="137" t="s">
        <v>74</v>
      </c>
      <c r="C59" s="80"/>
      <c r="D59" s="80">
        <v>250</v>
      </c>
      <c r="E59" s="154">
        <f t="shared" si="0"/>
        <v>250</v>
      </c>
      <c r="F59" s="97"/>
      <c r="G59" s="97"/>
      <c r="H59" s="97"/>
    </row>
    <row r="60" spans="1:8" s="44" customFormat="1" ht="16.5" customHeight="1" x14ac:dyDescent="0.25">
      <c r="A60" s="136">
        <v>323</v>
      </c>
      <c r="B60" s="136" t="s">
        <v>99</v>
      </c>
      <c r="C60" s="78">
        <f t="shared" ref="C60:D60" si="14">C61+C62+C63</f>
        <v>0</v>
      </c>
      <c r="D60" s="81">
        <f t="shared" si="14"/>
        <v>260</v>
      </c>
      <c r="E60" s="154">
        <f t="shared" si="0"/>
        <v>260</v>
      </c>
      <c r="F60" s="97"/>
      <c r="G60" s="97"/>
      <c r="H60" s="97"/>
    </row>
    <row r="61" spans="1:8" s="44" customFormat="1" ht="16.5" customHeight="1" x14ac:dyDescent="0.25">
      <c r="A61" s="131">
        <v>3231</v>
      </c>
      <c r="B61" s="131" t="s">
        <v>100</v>
      </c>
      <c r="C61" s="80"/>
      <c r="D61" s="80">
        <v>160</v>
      </c>
      <c r="E61" s="154">
        <f t="shared" si="0"/>
        <v>160</v>
      </c>
      <c r="F61" s="97"/>
      <c r="G61" s="97"/>
      <c r="H61" s="97"/>
    </row>
    <row r="62" spans="1:8" s="44" customFormat="1" ht="16.5" customHeight="1" x14ac:dyDescent="0.25">
      <c r="A62" s="131">
        <v>3236</v>
      </c>
      <c r="B62" s="131" t="s">
        <v>102</v>
      </c>
      <c r="C62" s="80"/>
      <c r="D62" s="80">
        <v>100</v>
      </c>
      <c r="E62" s="154">
        <f t="shared" si="0"/>
        <v>100</v>
      </c>
      <c r="F62" s="97"/>
      <c r="G62" s="97"/>
      <c r="H62" s="97"/>
    </row>
    <row r="63" spans="1:8" s="44" customFormat="1" ht="16.5" hidden="1" customHeight="1" x14ac:dyDescent="0.25">
      <c r="A63" s="131">
        <v>3239</v>
      </c>
      <c r="B63" s="131" t="s">
        <v>78</v>
      </c>
      <c r="C63" s="80"/>
      <c r="D63" s="80"/>
      <c r="E63" s="154">
        <f t="shared" si="0"/>
        <v>0</v>
      </c>
      <c r="F63" s="97"/>
      <c r="G63" s="97"/>
      <c r="H63" s="97"/>
    </row>
    <row r="64" spans="1:8" s="44" customFormat="1" ht="16.5" customHeight="1" x14ac:dyDescent="0.25">
      <c r="A64" s="136">
        <v>329</v>
      </c>
      <c r="B64" s="136" t="s">
        <v>104</v>
      </c>
      <c r="C64" s="81">
        <f>C65+C66</f>
        <v>4300</v>
      </c>
      <c r="D64" s="81">
        <f>D65+D66</f>
        <v>1524.17</v>
      </c>
      <c r="E64" s="154">
        <f t="shared" si="0"/>
        <v>-2775.83</v>
      </c>
      <c r="F64" s="97"/>
      <c r="G64" s="97"/>
      <c r="H64" s="97"/>
    </row>
    <row r="65" spans="1:8" s="44" customFormat="1" ht="16.5" customHeight="1" x14ac:dyDescent="0.25">
      <c r="A65" s="131">
        <v>3294</v>
      </c>
      <c r="B65" s="131" t="s">
        <v>80</v>
      </c>
      <c r="C65" s="80">
        <v>0</v>
      </c>
      <c r="D65" s="80">
        <v>100</v>
      </c>
      <c r="E65" s="154">
        <f t="shared" si="0"/>
        <v>100</v>
      </c>
      <c r="F65" s="97"/>
      <c r="G65" s="97"/>
      <c r="H65" s="97"/>
    </row>
    <row r="66" spans="1:8" s="44" customFormat="1" ht="16.5" customHeight="1" x14ac:dyDescent="0.25">
      <c r="A66" s="131">
        <v>3299</v>
      </c>
      <c r="B66" s="131" t="s">
        <v>105</v>
      </c>
      <c r="C66" s="80">
        <v>4300</v>
      </c>
      <c r="D66" s="80">
        <v>1424.17</v>
      </c>
      <c r="E66" s="154">
        <f t="shared" si="0"/>
        <v>-2875.83</v>
      </c>
      <c r="F66" s="97"/>
      <c r="G66" s="97"/>
      <c r="H66" s="97"/>
    </row>
    <row r="67" spans="1:8" s="44" customFormat="1" ht="16.5" customHeight="1" x14ac:dyDescent="0.25">
      <c r="A67" s="136">
        <v>34</v>
      </c>
      <c r="B67" s="136" t="s">
        <v>40</v>
      </c>
      <c r="C67" s="81">
        <f t="shared" ref="C67:D67" si="15">C68</f>
        <v>0</v>
      </c>
      <c r="D67" s="81">
        <f t="shared" si="15"/>
        <v>9</v>
      </c>
      <c r="E67" s="154">
        <f t="shared" si="0"/>
        <v>9</v>
      </c>
      <c r="F67" s="97"/>
      <c r="G67" s="97"/>
      <c r="H67" s="97"/>
    </row>
    <row r="68" spans="1:8" s="44" customFormat="1" ht="16.5" customHeight="1" x14ac:dyDescent="0.25">
      <c r="A68" s="131">
        <v>3431</v>
      </c>
      <c r="B68" s="131" t="s">
        <v>106</v>
      </c>
      <c r="C68" s="80"/>
      <c r="D68" s="80">
        <v>9</v>
      </c>
      <c r="E68" s="154">
        <f t="shared" si="0"/>
        <v>9</v>
      </c>
      <c r="F68" s="97"/>
      <c r="G68" s="97"/>
      <c r="H68" s="97"/>
    </row>
    <row r="69" spans="1:8" s="44" customFormat="1" ht="16.5" customHeight="1" x14ac:dyDescent="0.25">
      <c r="A69" s="138">
        <v>4</v>
      </c>
      <c r="B69" s="139" t="s">
        <v>5</v>
      </c>
      <c r="C69" s="81">
        <f t="shared" ref="C69:D69" si="16">C70</f>
        <v>0</v>
      </c>
      <c r="D69" s="81">
        <f t="shared" si="16"/>
        <v>700</v>
      </c>
      <c r="E69" s="154">
        <f t="shared" si="0"/>
        <v>700</v>
      </c>
      <c r="F69" s="97"/>
      <c r="G69" s="97"/>
      <c r="H69" s="97"/>
    </row>
    <row r="70" spans="1:8" s="44" customFormat="1" ht="16.5" customHeight="1" x14ac:dyDescent="0.25">
      <c r="A70" s="146">
        <v>4221</v>
      </c>
      <c r="B70" s="146" t="s">
        <v>82</v>
      </c>
      <c r="C70" s="80"/>
      <c r="D70" s="80">
        <v>700</v>
      </c>
      <c r="E70" s="154">
        <f t="shared" si="0"/>
        <v>700</v>
      </c>
      <c r="F70" s="97"/>
      <c r="G70" s="97"/>
      <c r="H70" s="97"/>
    </row>
    <row r="71" spans="1:8" s="45" customFormat="1" ht="25.5" customHeight="1" x14ac:dyDescent="0.25">
      <c r="A71" s="300" t="s">
        <v>123</v>
      </c>
      <c r="B71" s="300"/>
      <c r="C71" s="84">
        <f>C72+C79+C92</f>
        <v>45000</v>
      </c>
      <c r="D71" s="84">
        <f>D72+D79+D92</f>
        <v>49483.96</v>
      </c>
      <c r="E71" s="247">
        <f t="shared" si="0"/>
        <v>4483.9599999999991</v>
      </c>
      <c r="F71" s="129"/>
      <c r="G71" s="129"/>
      <c r="H71" s="129"/>
    </row>
    <row r="72" spans="1:8" s="56" customFormat="1" ht="16.5" customHeight="1" x14ac:dyDescent="0.25">
      <c r="A72" s="130">
        <v>31</v>
      </c>
      <c r="B72" s="130" t="s">
        <v>4</v>
      </c>
      <c r="C72" s="81">
        <f t="shared" ref="C72:D72" si="17">C73+C77+C75</f>
        <v>6000</v>
      </c>
      <c r="D72" s="81">
        <f t="shared" si="17"/>
        <v>6425</v>
      </c>
      <c r="E72" s="154">
        <f t="shared" ref="E72:E135" si="18">D72-C72</f>
        <v>425</v>
      </c>
      <c r="F72" s="145"/>
      <c r="G72" s="145"/>
      <c r="H72" s="145"/>
    </row>
    <row r="73" spans="1:8" s="56" customFormat="1" ht="16.5" customHeight="1" x14ac:dyDescent="0.25">
      <c r="A73" s="130">
        <v>311</v>
      </c>
      <c r="B73" s="130" t="s">
        <v>90</v>
      </c>
      <c r="C73" s="81">
        <f t="shared" ref="C73:D73" si="19">C74</f>
        <v>6000</v>
      </c>
      <c r="D73" s="81">
        <f t="shared" si="19"/>
        <v>5300</v>
      </c>
      <c r="E73" s="154">
        <f t="shared" si="18"/>
        <v>-700</v>
      </c>
      <c r="F73" s="145"/>
      <c r="G73" s="145"/>
      <c r="H73" s="145"/>
    </row>
    <row r="74" spans="1:8" s="56" customFormat="1" ht="16.5" customHeight="1" x14ac:dyDescent="0.25">
      <c r="A74" s="140">
        <v>3111</v>
      </c>
      <c r="B74" s="140" t="s">
        <v>23</v>
      </c>
      <c r="C74" s="80">
        <v>6000</v>
      </c>
      <c r="D74" s="80">
        <v>5300</v>
      </c>
      <c r="E74" s="154">
        <f t="shared" si="18"/>
        <v>-700</v>
      </c>
      <c r="F74" s="145"/>
      <c r="G74" s="145"/>
      <c r="H74" s="145"/>
    </row>
    <row r="75" spans="1:8" s="56" customFormat="1" ht="16.5" customHeight="1" x14ac:dyDescent="0.25">
      <c r="A75" s="136">
        <v>312</v>
      </c>
      <c r="B75" s="136" t="s">
        <v>66</v>
      </c>
      <c r="C75" s="81">
        <f t="shared" ref="C75:D75" si="20">C76</f>
        <v>0</v>
      </c>
      <c r="D75" s="81">
        <f t="shared" si="20"/>
        <v>225</v>
      </c>
      <c r="E75" s="154">
        <f t="shared" si="18"/>
        <v>225</v>
      </c>
      <c r="F75" s="145"/>
      <c r="G75" s="145"/>
      <c r="H75" s="145"/>
    </row>
    <row r="76" spans="1:8" s="56" customFormat="1" ht="16.5" customHeight="1" x14ac:dyDescent="0.25">
      <c r="A76" s="131">
        <v>3121</v>
      </c>
      <c r="B76" s="131" t="s">
        <v>66</v>
      </c>
      <c r="C76" s="80">
        <v>0</v>
      </c>
      <c r="D76" s="80">
        <v>225</v>
      </c>
      <c r="E76" s="154">
        <f t="shared" si="18"/>
        <v>225</v>
      </c>
      <c r="F76" s="145"/>
      <c r="G76" s="145"/>
      <c r="H76" s="145"/>
    </row>
    <row r="77" spans="1:8" s="56" customFormat="1" ht="16.5" customHeight="1" x14ac:dyDescent="0.25">
      <c r="A77" s="136">
        <v>313</v>
      </c>
      <c r="B77" s="136" t="s">
        <v>69</v>
      </c>
      <c r="C77" s="81">
        <f>C78</f>
        <v>0</v>
      </c>
      <c r="D77" s="81">
        <f>D78</f>
        <v>900</v>
      </c>
      <c r="E77" s="154">
        <f t="shared" si="18"/>
        <v>900</v>
      </c>
      <c r="F77" s="145"/>
      <c r="G77" s="145"/>
      <c r="H77" s="145"/>
    </row>
    <row r="78" spans="1:8" s="56" customFormat="1" ht="16.5" customHeight="1" x14ac:dyDescent="0.25">
      <c r="A78" s="131">
        <v>3132</v>
      </c>
      <c r="B78" s="131" t="s">
        <v>93</v>
      </c>
      <c r="C78" s="80">
        <v>0</v>
      </c>
      <c r="D78" s="80">
        <v>900</v>
      </c>
      <c r="E78" s="154">
        <f t="shared" si="18"/>
        <v>900</v>
      </c>
      <c r="F78" s="145"/>
      <c r="G78" s="145"/>
      <c r="H78" s="145"/>
    </row>
    <row r="79" spans="1:8" s="56" customFormat="1" ht="16.5" customHeight="1" x14ac:dyDescent="0.25">
      <c r="A79" s="136">
        <v>32</v>
      </c>
      <c r="B79" s="136" t="s">
        <v>10</v>
      </c>
      <c r="C79" s="81">
        <f>C82+C86+C88+C80</f>
        <v>39000</v>
      </c>
      <c r="D79" s="81">
        <f>D82+D86+D88+D80</f>
        <v>43058.96</v>
      </c>
      <c r="E79" s="154">
        <f t="shared" si="18"/>
        <v>4058.9599999999991</v>
      </c>
      <c r="F79" s="145"/>
      <c r="G79" s="145"/>
      <c r="H79" s="145"/>
    </row>
    <row r="80" spans="1:8" s="56" customFormat="1" ht="16.5" customHeight="1" x14ac:dyDescent="0.25">
      <c r="A80" s="136">
        <v>321</v>
      </c>
      <c r="B80" s="136" t="s">
        <v>24</v>
      </c>
      <c r="C80" s="81">
        <f t="shared" ref="C80:D80" si="21">C81</f>
        <v>0</v>
      </c>
      <c r="D80" s="81">
        <f t="shared" si="21"/>
        <v>1100</v>
      </c>
      <c r="E80" s="154">
        <f t="shared" si="18"/>
        <v>1100</v>
      </c>
      <c r="F80" s="145"/>
      <c r="G80" s="145"/>
      <c r="H80" s="145"/>
    </row>
    <row r="81" spans="1:8" s="56" customFormat="1" ht="16.5" customHeight="1" x14ac:dyDescent="0.25">
      <c r="A81" s="131">
        <v>3211</v>
      </c>
      <c r="B81" s="131" t="s">
        <v>25</v>
      </c>
      <c r="C81" s="80">
        <v>0</v>
      </c>
      <c r="D81" s="80">
        <v>1100</v>
      </c>
      <c r="E81" s="154">
        <f t="shared" si="18"/>
        <v>1100</v>
      </c>
      <c r="F81" s="145"/>
      <c r="G81" s="145"/>
      <c r="H81" s="145"/>
    </row>
    <row r="82" spans="1:8" s="56" customFormat="1" ht="16.5" customHeight="1" x14ac:dyDescent="0.25">
      <c r="A82" s="136">
        <v>322</v>
      </c>
      <c r="B82" s="136" t="s">
        <v>95</v>
      </c>
      <c r="C82" s="81">
        <f>C83+C84+C85</f>
        <v>11000</v>
      </c>
      <c r="D82" s="81">
        <f>D83+D84+D85</f>
        <v>14400</v>
      </c>
      <c r="E82" s="154">
        <f t="shared" si="18"/>
        <v>3400</v>
      </c>
      <c r="F82" s="145"/>
      <c r="G82" s="145"/>
      <c r="H82" s="145"/>
    </row>
    <row r="83" spans="1:8" s="56" customFormat="1" ht="16.5" customHeight="1" x14ac:dyDescent="0.25">
      <c r="A83" s="131">
        <v>3221</v>
      </c>
      <c r="B83" s="131" t="s">
        <v>96</v>
      </c>
      <c r="C83" s="80">
        <v>6000</v>
      </c>
      <c r="D83" s="80">
        <v>7200</v>
      </c>
      <c r="E83" s="154">
        <f t="shared" si="18"/>
        <v>1200</v>
      </c>
      <c r="F83" s="145"/>
      <c r="G83" s="145"/>
      <c r="H83" s="145"/>
    </row>
    <row r="84" spans="1:8" ht="16.5" customHeight="1" x14ac:dyDescent="0.25">
      <c r="A84" s="131">
        <v>3222</v>
      </c>
      <c r="B84" s="131" t="s">
        <v>97</v>
      </c>
      <c r="C84" s="80">
        <v>5000</v>
      </c>
      <c r="D84" s="80">
        <v>4200</v>
      </c>
      <c r="E84" s="154">
        <f t="shared" si="18"/>
        <v>-800</v>
      </c>
      <c r="F84" s="72"/>
      <c r="G84" s="72"/>
      <c r="H84" s="72"/>
    </row>
    <row r="85" spans="1:8" ht="16.5" customHeight="1" x14ac:dyDescent="0.25">
      <c r="A85" s="131">
        <v>3223</v>
      </c>
      <c r="B85" s="131" t="s">
        <v>73</v>
      </c>
      <c r="C85" s="63">
        <v>0</v>
      </c>
      <c r="D85" s="80">
        <v>3000</v>
      </c>
      <c r="E85" s="154">
        <f t="shared" si="18"/>
        <v>3000</v>
      </c>
      <c r="F85" s="72"/>
      <c r="G85" s="72"/>
      <c r="H85" s="72"/>
    </row>
    <row r="86" spans="1:8" s="44" customFormat="1" ht="16.5" customHeight="1" x14ac:dyDescent="0.25">
      <c r="A86" s="136">
        <v>323</v>
      </c>
      <c r="B86" s="136" t="s">
        <v>99</v>
      </c>
      <c r="C86" s="81">
        <f>C87</f>
        <v>24000</v>
      </c>
      <c r="D86" s="81">
        <f>D87</f>
        <v>24000</v>
      </c>
      <c r="E86" s="154">
        <f t="shared" si="18"/>
        <v>0</v>
      </c>
      <c r="F86" s="97"/>
      <c r="G86" s="97"/>
      <c r="H86" s="97"/>
    </row>
    <row r="87" spans="1:8" s="44" customFormat="1" ht="16.5" customHeight="1" x14ac:dyDescent="0.25">
      <c r="A87" s="131">
        <v>3231</v>
      </c>
      <c r="B87" s="131" t="s">
        <v>100</v>
      </c>
      <c r="C87" s="80">
        <v>24000</v>
      </c>
      <c r="D87" s="80">
        <v>24000</v>
      </c>
      <c r="E87" s="154">
        <f t="shared" si="18"/>
        <v>0</v>
      </c>
      <c r="F87" s="97"/>
      <c r="G87" s="97"/>
      <c r="H87" s="97"/>
    </row>
    <row r="88" spans="1:8" ht="16.5" customHeight="1" x14ac:dyDescent="0.25">
      <c r="A88" s="136">
        <v>329</v>
      </c>
      <c r="B88" s="136" t="s">
        <v>104</v>
      </c>
      <c r="C88" s="78">
        <f t="shared" ref="C88:D88" si="22">C91+C89+C90</f>
        <v>4000</v>
      </c>
      <c r="D88" s="81">
        <f t="shared" si="22"/>
        <v>3558.96</v>
      </c>
      <c r="E88" s="154">
        <f t="shared" si="18"/>
        <v>-441.03999999999996</v>
      </c>
      <c r="F88" s="72"/>
      <c r="G88" s="72"/>
      <c r="H88" s="72"/>
    </row>
    <row r="89" spans="1:8" ht="16.5" customHeight="1" x14ac:dyDescent="0.25">
      <c r="A89" s="131">
        <v>3292</v>
      </c>
      <c r="B89" s="131" t="s">
        <v>79</v>
      </c>
      <c r="C89" s="80">
        <v>0</v>
      </c>
      <c r="D89" s="80">
        <v>150</v>
      </c>
      <c r="E89" s="154">
        <f t="shared" si="18"/>
        <v>150</v>
      </c>
      <c r="F89" s="72"/>
      <c r="G89" s="72"/>
      <c r="H89" s="72"/>
    </row>
    <row r="90" spans="1:8" ht="16.5" customHeight="1" x14ac:dyDescent="0.25">
      <c r="A90" s="131">
        <v>3294</v>
      </c>
      <c r="B90" s="131" t="s">
        <v>80</v>
      </c>
      <c r="C90" s="80">
        <v>0</v>
      </c>
      <c r="D90" s="80">
        <v>110</v>
      </c>
      <c r="E90" s="154">
        <f t="shared" si="18"/>
        <v>110</v>
      </c>
      <c r="F90" s="72"/>
      <c r="G90" s="72"/>
      <c r="H90" s="72"/>
    </row>
    <row r="91" spans="1:8" ht="16.5" customHeight="1" x14ac:dyDescent="0.25">
      <c r="A91" s="131">
        <v>3299</v>
      </c>
      <c r="B91" s="131" t="s">
        <v>105</v>
      </c>
      <c r="C91" s="80">
        <v>4000</v>
      </c>
      <c r="D91" s="80">
        <v>3298.96</v>
      </c>
      <c r="E91" s="154">
        <f t="shared" si="18"/>
        <v>-701.04</v>
      </c>
      <c r="F91" s="72"/>
      <c r="G91" s="72"/>
      <c r="H91" s="72"/>
    </row>
    <row r="92" spans="1:8" ht="18" customHeight="1" x14ac:dyDescent="0.25">
      <c r="A92" s="138">
        <v>4</v>
      </c>
      <c r="B92" s="139" t="s">
        <v>5</v>
      </c>
      <c r="C92" s="81">
        <f>C93</f>
        <v>0</v>
      </c>
      <c r="D92" s="81">
        <f>D93</f>
        <v>0</v>
      </c>
      <c r="E92" s="154">
        <f t="shared" si="18"/>
        <v>0</v>
      </c>
      <c r="F92" s="72"/>
      <c r="G92" s="72"/>
      <c r="H92" s="72"/>
    </row>
    <row r="93" spans="1:8" ht="16.5" customHeight="1" x14ac:dyDescent="0.25">
      <c r="A93" s="146">
        <v>4221</v>
      </c>
      <c r="B93" s="146" t="s">
        <v>82</v>
      </c>
      <c r="C93" s="80">
        <v>0</v>
      </c>
      <c r="D93" s="80">
        <v>0</v>
      </c>
      <c r="E93" s="154">
        <f t="shared" si="18"/>
        <v>0</v>
      </c>
      <c r="F93" s="72"/>
      <c r="G93" s="72"/>
      <c r="H93" s="72"/>
    </row>
    <row r="94" spans="1:8" s="43" customFormat="1" ht="25.5" customHeight="1" x14ac:dyDescent="0.2">
      <c r="A94" s="300" t="s">
        <v>124</v>
      </c>
      <c r="B94" s="300"/>
      <c r="C94" s="84">
        <f t="shared" ref="C94:D94" si="23">C95+C106+C118+C120</f>
        <v>1300000</v>
      </c>
      <c r="D94" s="84">
        <f t="shared" si="23"/>
        <v>1407576.37</v>
      </c>
      <c r="E94" s="247">
        <f t="shared" si="18"/>
        <v>107576.37000000011</v>
      </c>
      <c r="F94" s="72"/>
      <c r="G94" s="72"/>
      <c r="H94" s="72"/>
    </row>
    <row r="95" spans="1:8" s="43" customFormat="1" ht="16.5" customHeight="1" x14ac:dyDescent="0.2">
      <c r="A95" s="130">
        <v>31</v>
      </c>
      <c r="B95" s="130" t="s">
        <v>4</v>
      </c>
      <c r="C95" s="79">
        <f t="shared" ref="C95:D95" si="24">C96+C100+C102</f>
        <v>1151000</v>
      </c>
      <c r="D95" s="79">
        <f t="shared" si="24"/>
        <v>1251576.3700000001</v>
      </c>
      <c r="E95" s="154">
        <f t="shared" si="18"/>
        <v>100576.37000000011</v>
      </c>
      <c r="F95" s="72"/>
      <c r="G95" s="72"/>
      <c r="H95" s="72"/>
    </row>
    <row r="96" spans="1:8" s="43" customFormat="1" ht="16.5" customHeight="1" x14ac:dyDescent="0.2">
      <c r="A96" s="130">
        <v>311</v>
      </c>
      <c r="B96" s="130" t="s">
        <v>90</v>
      </c>
      <c r="C96" s="79">
        <f t="shared" ref="C96:D96" si="25">C97+C98+C99</f>
        <v>755000</v>
      </c>
      <c r="D96" s="79">
        <f t="shared" si="25"/>
        <v>1031576.37</v>
      </c>
      <c r="E96" s="154">
        <f t="shared" si="18"/>
        <v>276576.37</v>
      </c>
      <c r="F96" s="72"/>
      <c r="G96" s="72"/>
      <c r="H96" s="72"/>
    </row>
    <row r="97" spans="1:8" s="43" customFormat="1" ht="16.5" customHeight="1" x14ac:dyDescent="0.2">
      <c r="A97" s="140">
        <v>3111</v>
      </c>
      <c r="B97" s="140" t="s">
        <v>23</v>
      </c>
      <c r="C97" s="80">
        <v>750000</v>
      </c>
      <c r="D97" s="80">
        <v>1023576.37</v>
      </c>
      <c r="E97" s="154">
        <f t="shared" si="18"/>
        <v>273576.37</v>
      </c>
      <c r="F97" s="72"/>
      <c r="G97" s="72"/>
      <c r="H97" s="72"/>
    </row>
    <row r="98" spans="1:8" s="43" customFormat="1" ht="16.5" customHeight="1" x14ac:dyDescent="0.2">
      <c r="A98" s="131">
        <v>3113</v>
      </c>
      <c r="B98" s="131" t="s">
        <v>91</v>
      </c>
      <c r="C98" s="80">
        <v>2000</v>
      </c>
      <c r="D98" s="80">
        <v>4000</v>
      </c>
      <c r="E98" s="154">
        <f t="shared" si="18"/>
        <v>2000</v>
      </c>
      <c r="F98" s="72"/>
      <c r="G98" s="72"/>
      <c r="H98" s="72"/>
    </row>
    <row r="99" spans="1:8" s="43" customFormat="1" ht="16.5" customHeight="1" x14ac:dyDescent="0.2">
      <c r="A99" s="131">
        <v>3114</v>
      </c>
      <c r="B99" s="131" t="s">
        <v>92</v>
      </c>
      <c r="C99" s="80">
        <v>3000</v>
      </c>
      <c r="D99" s="80">
        <v>4000</v>
      </c>
      <c r="E99" s="154">
        <f t="shared" si="18"/>
        <v>1000</v>
      </c>
      <c r="F99" s="72"/>
      <c r="G99" s="72"/>
      <c r="H99" s="72"/>
    </row>
    <row r="100" spans="1:8" s="43" customFormat="1" ht="16.5" customHeight="1" x14ac:dyDescent="0.2">
      <c r="A100" s="136">
        <v>312</v>
      </c>
      <c r="B100" s="136" t="s">
        <v>66</v>
      </c>
      <c r="C100" s="81">
        <f t="shared" ref="C100:D100" si="26">C101</f>
        <v>44000</v>
      </c>
      <c r="D100" s="81">
        <f t="shared" si="26"/>
        <v>48000</v>
      </c>
      <c r="E100" s="154">
        <f t="shared" si="18"/>
        <v>4000</v>
      </c>
      <c r="F100" s="72"/>
      <c r="G100" s="72"/>
      <c r="H100" s="72"/>
    </row>
    <row r="101" spans="1:8" s="43" customFormat="1" ht="16.5" customHeight="1" x14ac:dyDescent="0.2">
      <c r="A101" s="131">
        <v>3121</v>
      </c>
      <c r="B101" s="131" t="s">
        <v>66</v>
      </c>
      <c r="C101" s="80">
        <v>44000</v>
      </c>
      <c r="D101" s="80">
        <v>48000</v>
      </c>
      <c r="E101" s="154">
        <f t="shared" si="18"/>
        <v>4000</v>
      </c>
      <c r="F101" s="72"/>
      <c r="G101" s="72"/>
      <c r="H101" s="72"/>
    </row>
    <row r="102" spans="1:8" s="43" customFormat="1" ht="16.5" customHeight="1" x14ac:dyDescent="0.2">
      <c r="A102" s="136">
        <v>313</v>
      </c>
      <c r="B102" s="136" t="s">
        <v>69</v>
      </c>
      <c r="C102" s="81">
        <f t="shared" ref="C102:D102" si="27">C104+C105+C103</f>
        <v>352000</v>
      </c>
      <c r="D102" s="81">
        <f t="shared" si="27"/>
        <v>172000</v>
      </c>
      <c r="E102" s="154">
        <f t="shared" si="18"/>
        <v>-180000</v>
      </c>
      <c r="F102" s="72"/>
      <c r="G102" s="72"/>
      <c r="H102" s="72"/>
    </row>
    <row r="103" spans="1:8" s="43" customFormat="1" ht="16.5" customHeight="1" x14ac:dyDescent="0.2">
      <c r="A103" s="131">
        <v>3131</v>
      </c>
      <c r="B103" s="131" t="s">
        <v>150</v>
      </c>
      <c r="C103" s="80">
        <v>192000</v>
      </c>
      <c r="D103" s="80">
        <v>0</v>
      </c>
      <c r="E103" s="154">
        <f t="shared" si="18"/>
        <v>-192000</v>
      </c>
      <c r="F103" s="72"/>
      <c r="G103" s="72"/>
      <c r="H103" s="72"/>
    </row>
    <row r="104" spans="1:8" s="43" customFormat="1" ht="16.5" customHeight="1" x14ac:dyDescent="0.2">
      <c r="A104" s="131">
        <v>3132</v>
      </c>
      <c r="B104" s="131" t="s">
        <v>93</v>
      </c>
      <c r="C104" s="80">
        <v>160000</v>
      </c>
      <c r="D104" s="80">
        <v>172000</v>
      </c>
      <c r="E104" s="154">
        <f t="shared" si="18"/>
        <v>12000</v>
      </c>
      <c r="F104" s="72"/>
      <c r="G104" s="72"/>
      <c r="H104" s="72"/>
    </row>
    <row r="105" spans="1:8" s="43" customFormat="1" ht="16.5" hidden="1" customHeight="1" x14ac:dyDescent="0.2">
      <c r="A105" s="131">
        <v>3133</v>
      </c>
      <c r="B105" s="131" t="s">
        <v>110</v>
      </c>
      <c r="C105" s="80"/>
      <c r="D105" s="80"/>
      <c r="E105" s="154">
        <f t="shared" si="18"/>
        <v>0</v>
      </c>
      <c r="F105" s="72"/>
      <c r="G105" s="72"/>
      <c r="H105" s="72"/>
    </row>
    <row r="106" spans="1:8" s="43" customFormat="1" ht="16.5" customHeight="1" x14ac:dyDescent="0.2">
      <c r="A106" s="136">
        <v>32</v>
      </c>
      <c r="B106" s="136" t="s">
        <v>10</v>
      </c>
      <c r="C106" s="81">
        <f t="shared" ref="C106:D106" si="28">C107+C109+C112+C115</f>
        <v>129500</v>
      </c>
      <c r="D106" s="81">
        <f t="shared" si="28"/>
        <v>130840</v>
      </c>
      <c r="E106" s="154">
        <f t="shared" si="18"/>
        <v>1340</v>
      </c>
      <c r="F106" s="72"/>
      <c r="G106" s="72"/>
      <c r="H106" s="72"/>
    </row>
    <row r="107" spans="1:8" s="43" customFormat="1" ht="16.5" customHeight="1" x14ac:dyDescent="0.2">
      <c r="A107" s="136">
        <v>321</v>
      </c>
      <c r="B107" s="136" t="s">
        <v>24</v>
      </c>
      <c r="C107" s="81">
        <f t="shared" ref="C107:D107" si="29">C108</f>
        <v>45000</v>
      </c>
      <c r="D107" s="81">
        <f t="shared" si="29"/>
        <v>43775</v>
      </c>
      <c r="E107" s="154">
        <f t="shared" si="18"/>
        <v>-1225</v>
      </c>
      <c r="F107" s="72"/>
      <c r="G107" s="72"/>
      <c r="H107" s="72"/>
    </row>
    <row r="108" spans="1:8" s="43" customFormat="1" ht="16.5" customHeight="1" x14ac:dyDescent="0.2">
      <c r="A108" s="131">
        <v>3212</v>
      </c>
      <c r="B108" s="131" t="s">
        <v>94</v>
      </c>
      <c r="C108" s="80">
        <v>45000</v>
      </c>
      <c r="D108" s="80">
        <v>43775</v>
      </c>
      <c r="E108" s="154">
        <f t="shared" si="18"/>
        <v>-1225</v>
      </c>
      <c r="F108" s="72"/>
      <c r="G108" s="72"/>
      <c r="H108" s="72"/>
    </row>
    <row r="109" spans="1:8" s="43" customFormat="1" ht="16.5" customHeight="1" x14ac:dyDescent="0.2">
      <c r="A109" s="136">
        <v>322</v>
      </c>
      <c r="B109" s="136" t="s">
        <v>95</v>
      </c>
      <c r="C109" s="81">
        <f t="shared" ref="C109:D109" si="30">C110+C111</f>
        <v>80000</v>
      </c>
      <c r="D109" s="81">
        <f t="shared" si="30"/>
        <v>80000</v>
      </c>
      <c r="E109" s="154">
        <f t="shared" si="18"/>
        <v>0</v>
      </c>
      <c r="F109" s="72"/>
      <c r="G109" s="72"/>
      <c r="H109" s="72"/>
    </row>
    <row r="110" spans="1:8" s="43" customFormat="1" ht="16.5" customHeight="1" x14ac:dyDescent="0.2">
      <c r="A110" s="131">
        <v>3221</v>
      </c>
      <c r="B110" s="131" t="s">
        <v>96</v>
      </c>
      <c r="C110" s="80">
        <v>0</v>
      </c>
      <c r="D110" s="80">
        <v>0</v>
      </c>
      <c r="E110" s="154">
        <f t="shared" si="18"/>
        <v>0</v>
      </c>
      <c r="F110" s="72"/>
      <c r="G110" s="72"/>
      <c r="H110" s="72"/>
    </row>
    <row r="111" spans="1:8" s="43" customFormat="1" ht="16.5" customHeight="1" x14ac:dyDescent="0.2">
      <c r="A111" s="131">
        <v>3222</v>
      </c>
      <c r="B111" s="131" t="s">
        <v>97</v>
      </c>
      <c r="C111" s="80">
        <v>80000</v>
      </c>
      <c r="D111" s="80">
        <v>80000</v>
      </c>
      <c r="E111" s="154">
        <f t="shared" si="18"/>
        <v>0</v>
      </c>
      <c r="F111" s="72"/>
      <c r="G111" s="72"/>
      <c r="H111" s="72"/>
    </row>
    <row r="112" spans="1:8" s="43" customFormat="1" ht="16.5" customHeight="1" x14ac:dyDescent="0.2">
      <c r="A112" s="136">
        <v>323</v>
      </c>
      <c r="B112" s="136" t="s">
        <v>99</v>
      </c>
      <c r="C112" s="78">
        <f t="shared" ref="C112:D112" si="31">C113+C114</f>
        <v>0</v>
      </c>
      <c r="D112" s="81">
        <f t="shared" si="31"/>
        <v>585</v>
      </c>
      <c r="E112" s="154">
        <f t="shared" si="18"/>
        <v>585</v>
      </c>
      <c r="F112" s="72"/>
      <c r="G112" s="72"/>
      <c r="H112" s="72"/>
    </row>
    <row r="113" spans="1:8" s="43" customFormat="1" ht="16.5" hidden="1" customHeight="1" x14ac:dyDescent="0.2">
      <c r="A113" s="131">
        <v>3236</v>
      </c>
      <c r="B113" s="131" t="s">
        <v>102</v>
      </c>
      <c r="C113" s="80"/>
      <c r="D113" s="80"/>
      <c r="E113" s="154">
        <f t="shared" si="18"/>
        <v>0</v>
      </c>
      <c r="F113" s="72"/>
      <c r="G113" s="72"/>
      <c r="H113" s="72"/>
    </row>
    <row r="114" spans="1:8" s="43" customFormat="1" ht="16.5" customHeight="1" x14ac:dyDescent="0.2">
      <c r="A114" s="131">
        <v>3237</v>
      </c>
      <c r="B114" s="131" t="s">
        <v>103</v>
      </c>
      <c r="C114" s="80">
        <v>0</v>
      </c>
      <c r="D114" s="80">
        <v>585</v>
      </c>
      <c r="E114" s="154">
        <f t="shared" si="18"/>
        <v>585</v>
      </c>
      <c r="F114" s="72"/>
      <c r="G114" s="72"/>
      <c r="H114" s="72"/>
    </row>
    <row r="115" spans="1:8" s="43" customFormat="1" ht="16.5" customHeight="1" x14ac:dyDescent="0.2">
      <c r="A115" s="136">
        <v>329</v>
      </c>
      <c r="B115" s="136" t="s">
        <v>104</v>
      </c>
      <c r="C115" s="81">
        <f t="shared" ref="C115:D115" si="32">C116+C117</f>
        <v>4500</v>
      </c>
      <c r="D115" s="81">
        <f t="shared" si="32"/>
        <v>6480</v>
      </c>
      <c r="E115" s="154">
        <f t="shared" si="18"/>
        <v>1980</v>
      </c>
      <c r="F115" s="72"/>
      <c r="G115" s="72"/>
      <c r="H115" s="72"/>
    </row>
    <row r="116" spans="1:8" s="43" customFormat="1" ht="16.5" customHeight="1" x14ac:dyDescent="0.2">
      <c r="A116" s="131">
        <v>3295</v>
      </c>
      <c r="B116" s="131" t="s">
        <v>81</v>
      </c>
      <c r="C116" s="80">
        <v>3850</v>
      </c>
      <c r="D116" s="80">
        <v>3980</v>
      </c>
      <c r="E116" s="154">
        <f t="shared" si="18"/>
        <v>130</v>
      </c>
      <c r="F116" s="72"/>
      <c r="G116" s="72"/>
      <c r="H116" s="72"/>
    </row>
    <row r="117" spans="1:8" s="43" customFormat="1" ht="16.5" customHeight="1" x14ac:dyDescent="0.2">
      <c r="A117" s="131">
        <v>3299</v>
      </c>
      <c r="B117" s="131" t="s">
        <v>105</v>
      </c>
      <c r="C117" s="80">
        <v>650</v>
      </c>
      <c r="D117" s="80">
        <v>2500</v>
      </c>
      <c r="E117" s="154">
        <f t="shared" si="18"/>
        <v>1850</v>
      </c>
      <c r="F117" s="72"/>
      <c r="G117" s="72"/>
      <c r="H117" s="72"/>
    </row>
    <row r="118" spans="1:8" s="43" customFormat="1" ht="16.5" customHeight="1" x14ac:dyDescent="0.2">
      <c r="A118" s="136">
        <v>38</v>
      </c>
      <c r="B118" s="147" t="s">
        <v>68</v>
      </c>
      <c r="C118" s="81">
        <f t="shared" ref="C118:D118" si="33">C119</f>
        <v>0</v>
      </c>
      <c r="D118" s="81">
        <f t="shared" si="33"/>
        <v>860</v>
      </c>
      <c r="E118" s="154">
        <f t="shared" si="18"/>
        <v>860</v>
      </c>
      <c r="F118" s="72"/>
      <c r="G118" s="72"/>
      <c r="H118" s="72"/>
    </row>
    <row r="119" spans="1:8" s="43" customFormat="1" ht="16.5" customHeight="1" x14ac:dyDescent="0.2">
      <c r="A119" s="131">
        <v>3812</v>
      </c>
      <c r="B119" s="137" t="s">
        <v>70</v>
      </c>
      <c r="C119" s="80">
        <v>0</v>
      </c>
      <c r="D119" s="80">
        <v>860</v>
      </c>
      <c r="E119" s="154">
        <f t="shared" si="18"/>
        <v>860</v>
      </c>
      <c r="F119" s="72"/>
      <c r="G119" s="72"/>
      <c r="H119" s="72"/>
    </row>
    <row r="120" spans="1:8" s="43" customFormat="1" ht="16.5" customHeight="1" x14ac:dyDescent="0.2">
      <c r="A120" s="138">
        <v>4</v>
      </c>
      <c r="B120" s="139" t="s">
        <v>5</v>
      </c>
      <c r="C120" s="81">
        <f>C121+C122+C123</f>
        <v>19500</v>
      </c>
      <c r="D120" s="81">
        <f>D121+D122+D123</f>
        <v>24300</v>
      </c>
      <c r="E120" s="154">
        <f t="shared" si="18"/>
        <v>4800</v>
      </c>
      <c r="F120" s="72"/>
      <c r="G120" s="72"/>
      <c r="H120" s="72"/>
    </row>
    <row r="121" spans="1:8" s="43" customFormat="1" ht="16.5" customHeight="1" x14ac:dyDescent="0.2">
      <c r="A121" s="105">
        <v>4227</v>
      </c>
      <c r="B121" s="123" t="s">
        <v>108</v>
      </c>
      <c r="C121" s="80">
        <v>0</v>
      </c>
      <c r="D121" s="80">
        <v>850</v>
      </c>
      <c r="E121" s="154">
        <f t="shared" si="18"/>
        <v>850</v>
      </c>
      <c r="F121" s="72"/>
      <c r="G121" s="72"/>
      <c r="H121" s="72"/>
    </row>
    <row r="122" spans="1:8" s="43" customFormat="1" ht="16.5" customHeight="1" x14ac:dyDescent="0.2">
      <c r="A122" s="140">
        <v>4241</v>
      </c>
      <c r="B122" s="141" t="s">
        <v>109</v>
      </c>
      <c r="C122" s="80">
        <v>19500</v>
      </c>
      <c r="D122" s="80">
        <v>23000</v>
      </c>
      <c r="E122" s="154">
        <f t="shared" si="18"/>
        <v>3500</v>
      </c>
      <c r="F122" s="72"/>
      <c r="G122" s="72"/>
      <c r="H122" s="72"/>
    </row>
    <row r="123" spans="1:8" s="43" customFormat="1" ht="16.5" customHeight="1" x14ac:dyDescent="0.2">
      <c r="A123" s="131">
        <v>4242</v>
      </c>
      <c r="B123" s="131" t="s">
        <v>83</v>
      </c>
      <c r="C123" s="80">
        <v>0</v>
      </c>
      <c r="D123" s="80">
        <v>450</v>
      </c>
      <c r="E123" s="154">
        <f t="shared" si="18"/>
        <v>450</v>
      </c>
      <c r="F123" s="72"/>
      <c r="G123" s="72"/>
      <c r="H123" s="72"/>
    </row>
    <row r="124" spans="1:8" s="45" customFormat="1" ht="25.5" customHeight="1" x14ac:dyDescent="0.25">
      <c r="A124" s="300" t="s">
        <v>125</v>
      </c>
      <c r="B124" s="300"/>
      <c r="C124" s="84">
        <f t="shared" ref="C124:D124" si="34">C125+C142+C132</f>
        <v>31500</v>
      </c>
      <c r="D124" s="84">
        <f t="shared" si="34"/>
        <v>31500</v>
      </c>
      <c r="E124" s="247">
        <f t="shared" si="18"/>
        <v>0</v>
      </c>
      <c r="F124" s="129"/>
      <c r="G124" s="129"/>
      <c r="H124" s="129"/>
    </row>
    <row r="125" spans="1:8" ht="16.5" customHeight="1" x14ac:dyDescent="0.25">
      <c r="A125" s="130">
        <v>31</v>
      </c>
      <c r="B125" s="130" t="s">
        <v>4</v>
      </c>
      <c r="C125" s="81">
        <f t="shared" ref="C125:D125" si="35">C126+C128+C130</f>
        <v>26950</v>
      </c>
      <c r="D125" s="81">
        <f t="shared" si="35"/>
        <v>27500</v>
      </c>
      <c r="E125" s="154">
        <f t="shared" si="18"/>
        <v>550</v>
      </c>
      <c r="F125" s="72"/>
      <c r="G125" s="72"/>
      <c r="H125" s="72"/>
    </row>
    <row r="126" spans="1:8" ht="16.5" customHeight="1" x14ac:dyDescent="0.25">
      <c r="A126" s="130">
        <v>311</v>
      </c>
      <c r="B126" s="130" t="s">
        <v>90</v>
      </c>
      <c r="C126" s="81">
        <f t="shared" ref="C126:D126" si="36">C127</f>
        <v>22250</v>
      </c>
      <c r="D126" s="81">
        <f t="shared" si="36"/>
        <v>22700</v>
      </c>
      <c r="E126" s="154">
        <f t="shared" si="18"/>
        <v>450</v>
      </c>
      <c r="F126" s="72"/>
      <c r="G126" s="72"/>
      <c r="H126" s="72"/>
    </row>
    <row r="127" spans="1:8" ht="16.5" customHeight="1" x14ac:dyDescent="0.25">
      <c r="A127" s="140">
        <v>3111</v>
      </c>
      <c r="B127" s="140" t="s">
        <v>23</v>
      </c>
      <c r="C127" s="80">
        <v>22250</v>
      </c>
      <c r="D127" s="80">
        <v>22700</v>
      </c>
      <c r="E127" s="154">
        <f t="shared" si="18"/>
        <v>450</v>
      </c>
      <c r="F127" s="72"/>
      <c r="G127" s="72"/>
      <c r="H127" s="72"/>
    </row>
    <row r="128" spans="1:8" ht="16.5" customHeight="1" x14ac:dyDescent="0.25">
      <c r="A128" s="136">
        <v>312</v>
      </c>
      <c r="B128" s="136" t="s">
        <v>66</v>
      </c>
      <c r="C128" s="81">
        <f t="shared" ref="C128:D128" si="37">C129</f>
        <v>1300</v>
      </c>
      <c r="D128" s="81">
        <f t="shared" si="37"/>
        <v>1000</v>
      </c>
      <c r="E128" s="154">
        <f t="shared" si="18"/>
        <v>-300</v>
      </c>
      <c r="F128" s="72"/>
      <c r="G128" s="72"/>
      <c r="H128" s="72"/>
    </row>
    <row r="129" spans="1:8" ht="16.5" customHeight="1" x14ac:dyDescent="0.25">
      <c r="A129" s="131">
        <v>3121</v>
      </c>
      <c r="B129" s="131" t="s">
        <v>66</v>
      </c>
      <c r="C129" s="80">
        <v>1300</v>
      </c>
      <c r="D129" s="80">
        <v>1000</v>
      </c>
      <c r="E129" s="154">
        <f t="shared" si="18"/>
        <v>-300</v>
      </c>
      <c r="F129" s="72"/>
      <c r="G129" s="72"/>
      <c r="H129" s="72"/>
    </row>
    <row r="130" spans="1:8" ht="16.5" customHeight="1" x14ac:dyDescent="0.25">
      <c r="A130" s="136">
        <v>313</v>
      </c>
      <c r="B130" s="136" t="s">
        <v>69</v>
      </c>
      <c r="C130" s="81">
        <f t="shared" ref="C130:D130" si="38">C131</f>
        <v>3400</v>
      </c>
      <c r="D130" s="81">
        <f t="shared" si="38"/>
        <v>3800</v>
      </c>
      <c r="E130" s="154">
        <f t="shared" si="18"/>
        <v>400</v>
      </c>
      <c r="F130" s="72"/>
      <c r="G130" s="72"/>
      <c r="H130" s="72"/>
    </row>
    <row r="131" spans="1:8" s="44" customFormat="1" ht="16.5" customHeight="1" x14ac:dyDescent="0.25">
      <c r="A131" s="131">
        <v>3132</v>
      </c>
      <c r="B131" s="131" t="s">
        <v>93</v>
      </c>
      <c r="C131" s="80">
        <v>3400</v>
      </c>
      <c r="D131" s="80">
        <v>3800</v>
      </c>
      <c r="E131" s="154">
        <f t="shared" si="18"/>
        <v>400</v>
      </c>
      <c r="F131" s="97"/>
      <c r="G131" s="97"/>
      <c r="H131" s="97"/>
    </row>
    <row r="132" spans="1:8" s="44" customFormat="1" ht="16.5" customHeight="1" x14ac:dyDescent="0.25">
      <c r="A132" s="136">
        <v>32</v>
      </c>
      <c r="B132" s="136" t="s">
        <v>10</v>
      </c>
      <c r="C132" s="81">
        <f t="shared" ref="C132:D132" si="39">C133+C136+C138+C140</f>
        <v>850</v>
      </c>
      <c r="D132" s="81">
        <f t="shared" si="39"/>
        <v>1000</v>
      </c>
      <c r="E132" s="154">
        <f t="shared" si="18"/>
        <v>150</v>
      </c>
      <c r="F132" s="97"/>
      <c r="G132" s="97"/>
      <c r="H132" s="97"/>
    </row>
    <row r="133" spans="1:8" s="44" customFormat="1" ht="16.5" customHeight="1" x14ac:dyDescent="0.25">
      <c r="A133" s="136">
        <v>321</v>
      </c>
      <c r="B133" s="136" t="s">
        <v>24</v>
      </c>
      <c r="C133" s="78">
        <f t="shared" ref="C133:D133" si="40">C134+C135</f>
        <v>150</v>
      </c>
      <c r="D133" s="81">
        <f t="shared" si="40"/>
        <v>180</v>
      </c>
      <c r="E133" s="154">
        <f t="shared" si="18"/>
        <v>30</v>
      </c>
      <c r="F133" s="97"/>
      <c r="G133" s="97"/>
      <c r="H133" s="97"/>
    </row>
    <row r="134" spans="1:8" s="44" customFormat="1" ht="16.5" customHeight="1" x14ac:dyDescent="0.25">
      <c r="A134" s="131">
        <v>3211</v>
      </c>
      <c r="B134" s="131" t="s">
        <v>25</v>
      </c>
      <c r="C134" s="80"/>
      <c r="D134" s="80">
        <v>100</v>
      </c>
      <c r="E134" s="154">
        <f t="shared" si="18"/>
        <v>100</v>
      </c>
      <c r="F134" s="97"/>
      <c r="G134" s="97"/>
      <c r="H134" s="97"/>
    </row>
    <row r="135" spans="1:8" ht="16.5" customHeight="1" x14ac:dyDescent="0.25">
      <c r="A135" s="131">
        <v>3212</v>
      </c>
      <c r="B135" s="131" t="s">
        <v>94</v>
      </c>
      <c r="C135" s="80">
        <v>150</v>
      </c>
      <c r="D135" s="80">
        <v>80</v>
      </c>
      <c r="E135" s="154">
        <f t="shared" si="18"/>
        <v>-70</v>
      </c>
      <c r="F135" s="72"/>
      <c r="G135" s="72"/>
      <c r="H135" s="72"/>
    </row>
    <row r="136" spans="1:8" ht="16.5" customHeight="1" x14ac:dyDescent="0.25">
      <c r="A136" s="136">
        <v>322</v>
      </c>
      <c r="B136" s="136" t="s">
        <v>95</v>
      </c>
      <c r="C136" s="81">
        <f t="shared" ref="C136:D136" si="41">C137</f>
        <v>0</v>
      </c>
      <c r="D136" s="81">
        <f t="shared" si="41"/>
        <v>0</v>
      </c>
      <c r="E136" s="154">
        <f t="shared" ref="E136:E199" si="42">D136-C136</f>
        <v>0</v>
      </c>
      <c r="F136" s="72"/>
      <c r="G136" s="72"/>
      <c r="H136" s="72"/>
    </row>
    <row r="137" spans="1:8" ht="16.5" hidden="1" customHeight="1" x14ac:dyDescent="0.25">
      <c r="A137" s="131">
        <v>3221</v>
      </c>
      <c r="B137" s="131" t="s">
        <v>96</v>
      </c>
      <c r="C137" s="80"/>
      <c r="D137" s="80"/>
      <c r="E137" s="154">
        <f t="shared" si="42"/>
        <v>0</v>
      </c>
      <c r="F137" s="72"/>
      <c r="G137" s="72"/>
      <c r="H137" s="72"/>
    </row>
    <row r="138" spans="1:8" ht="16.5" customHeight="1" x14ac:dyDescent="0.25">
      <c r="A138" s="136">
        <v>323</v>
      </c>
      <c r="B138" s="136" t="s">
        <v>99</v>
      </c>
      <c r="C138" s="81">
        <f t="shared" ref="C138:D138" si="43">C139</f>
        <v>0</v>
      </c>
      <c r="D138" s="81">
        <f t="shared" si="43"/>
        <v>0</v>
      </c>
      <c r="E138" s="154">
        <f t="shared" si="42"/>
        <v>0</v>
      </c>
      <c r="F138" s="72"/>
      <c r="G138" s="72"/>
      <c r="H138" s="72"/>
    </row>
    <row r="139" spans="1:8" ht="16.5" hidden="1" customHeight="1" x14ac:dyDescent="0.25">
      <c r="A139" s="131">
        <v>3238</v>
      </c>
      <c r="B139" s="131" t="s">
        <v>77</v>
      </c>
      <c r="C139" s="80"/>
      <c r="D139" s="80"/>
      <c r="E139" s="154">
        <f t="shared" si="42"/>
        <v>0</v>
      </c>
      <c r="F139" s="72"/>
      <c r="G139" s="72"/>
      <c r="H139" s="72"/>
    </row>
    <row r="140" spans="1:8" ht="16.5" customHeight="1" x14ac:dyDescent="0.25">
      <c r="A140" s="136">
        <v>329</v>
      </c>
      <c r="B140" s="136" t="s">
        <v>104</v>
      </c>
      <c r="C140" s="81">
        <f t="shared" ref="C140:D140" si="44">C141</f>
        <v>700</v>
      </c>
      <c r="D140" s="81">
        <f t="shared" si="44"/>
        <v>820</v>
      </c>
      <c r="E140" s="154">
        <f t="shared" si="42"/>
        <v>120</v>
      </c>
      <c r="F140" s="72"/>
      <c r="G140" s="72"/>
      <c r="H140" s="72"/>
    </row>
    <row r="141" spans="1:8" ht="16.5" customHeight="1" x14ac:dyDescent="0.25">
      <c r="A141" s="131">
        <v>3299</v>
      </c>
      <c r="B141" s="131" t="s">
        <v>105</v>
      </c>
      <c r="C141" s="80">
        <v>700</v>
      </c>
      <c r="D141" s="80">
        <v>820</v>
      </c>
      <c r="E141" s="154">
        <f t="shared" si="42"/>
        <v>120</v>
      </c>
      <c r="F141" s="72"/>
      <c r="G141" s="72"/>
      <c r="H141" s="72"/>
    </row>
    <row r="142" spans="1:8" ht="16.5" customHeight="1" x14ac:dyDescent="0.25">
      <c r="A142" s="138">
        <v>4</v>
      </c>
      <c r="B142" s="139" t="s">
        <v>5</v>
      </c>
      <c r="C142" s="81">
        <f t="shared" ref="C142:D142" si="45">C143+C144</f>
        <v>3700</v>
      </c>
      <c r="D142" s="81">
        <f t="shared" si="45"/>
        <v>3000</v>
      </c>
      <c r="E142" s="154">
        <f t="shared" si="42"/>
        <v>-700</v>
      </c>
      <c r="F142" s="72"/>
      <c r="G142" s="72"/>
      <c r="H142" s="72"/>
    </row>
    <row r="143" spans="1:8" ht="16.5" hidden="1" customHeight="1" x14ac:dyDescent="0.25">
      <c r="A143" s="146">
        <v>4221</v>
      </c>
      <c r="B143" s="146" t="s">
        <v>82</v>
      </c>
      <c r="C143" s="80"/>
      <c r="D143" s="80"/>
      <c r="E143" s="154">
        <f t="shared" si="42"/>
        <v>0</v>
      </c>
      <c r="F143" s="72"/>
      <c r="G143" s="72"/>
      <c r="H143" s="72"/>
    </row>
    <row r="144" spans="1:8" ht="16.5" customHeight="1" x14ac:dyDescent="0.25">
      <c r="A144" s="140">
        <v>4227</v>
      </c>
      <c r="B144" s="141" t="s">
        <v>108</v>
      </c>
      <c r="C144" s="80">
        <v>3700</v>
      </c>
      <c r="D144" s="80">
        <v>3000</v>
      </c>
      <c r="E144" s="154">
        <f t="shared" si="42"/>
        <v>-700</v>
      </c>
      <c r="F144" s="72"/>
      <c r="G144" s="72"/>
      <c r="H144" s="72"/>
    </row>
    <row r="145" spans="1:8" ht="25.5" customHeight="1" x14ac:dyDescent="0.25">
      <c r="A145" s="301" t="s">
        <v>126</v>
      </c>
      <c r="B145" s="301"/>
      <c r="C145" s="84">
        <f t="shared" ref="C145:D145" si="46">C146+C157</f>
        <v>0</v>
      </c>
      <c r="D145" s="84">
        <f t="shared" si="46"/>
        <v>3093.08</v>
      </c>
      <c r="E145" s="247">
        <f t="shared" si="42"/>
        <v>3093.08</v>
      </c>
      <c r="F145" s="72"/>
      <c r="G145" s="72"/>
      <c r="H145" s="72"/>
    </row>
    <row r="146" spans="1:8" s="47" customFormat="1" ht="16.5" customHeight="1" x14ac:dyDescent="0.25">
      <c r="A146" s="136">
        <v>32</v>
      </c>
      <c r="B146" s="136" t="s">
        <v>10</v>
      </c>
      <c r="C146" s="81">
        <f t="shared" ref="C146:D146" si="47">C147+C150+C153+C155</f>
        <v>0</v>
      </c>
      <c r="D146" s="81">
        <f t="shared" si="47"/>
        <v>2093.08</v>
      </c>
      <c r="E146" s="154">
        <f t="shared" si="42"/>
        <v>2093.08</v>
      </c>
      <c r="F146" s="76"/>
      <c r="G146" s="76"/>
      <c r="H146" s="76"/>
    </row>
    <row r="147" spans="1:8" s="47" customFormat="1" ht="16.5" hidden="1" customHeight="1" x14ac:dyDescent="0.25">
      <c r="A147" s="136">
        <v>321</v>
      </c>
      <c r="B147" s="136" t="s">
        <v>24</v>
      </c>
      <c r="C147" s="81">
        <f t="shared" ref="C147:D147" si="48">C148+C149</f>
        <v>0</v>
      </c>
      <c r="D147" s="81">
        <f t="shared" si="48"/>
        <v>0</v>
      </c>
      <c r="E147" s="154">
        <f t="shared" si="42"/>
        <v>0</v>
      </c>
      <c r="F147" s="76"/>
      <c r="G147" s="76"/>
      <c r="H147" s="76"/>
    </row>
    <row r="148" spans="1:8" s="47" customFormat="1" ht="16.5" hidden="1" customHeight="1" x14ac:dyDescent="0.25">
      <c r="A148" s="131">
        <v>3211</v>
      </c>
      <c r="B148" s="131" t="s">
        <v>25</v>
      </c>
      <c r="C148" s="80">
        <v>0</v>
      </c>
      <c r="D148" s="80"/>
      <c r="E148" s="154">
        <f t="shared" si="42"/>
        <v>0</v>
      </c>
      <c r="F148" s="76"/>
      <c r="G148" s="76"/>
      <c r="H148" s="76"/>
    </row>
    <row r="149" spans="1:8" s="47" customFormat="1" ht="16.5" hidden="1" customHeight="1" x14ac:dyDescent="0.25">
      <c r="A149" s="131">
        <v>3213</v>
      </c>
      <c r="B149" s="131" t="s">
        <v>71</v>
      </c>
      <c r="C149" s="80">
        <v>0</v>
      </c>
      <c r="D149" s="80"/>
      <c r="E149" s="154">
        <f t="shared" si="42"/>
        <v>0</v>
      </c>
      <c r="F149" s="76"/>
      <c r="G149" s="76"/>
      <c r="H149" s="76"/>
    </row>
    <row r="150" spans="1:8" s="47" customFormat="1" ht="16.5" hidden="1" customHeight="1" x14ac:dyDescent="0.25">
      <c r="A150" s="136">
        <v>322</v>
      </c>
      <c r="B150" s="136" t="s">
        <v>95</v>
      </c>
      <c r="C150" s="81">
        <f t="shared" ref="C150:D150" si="49">C151+C152</f>
        <v>0</v>
      </c>
      <c r="D150" s="81">
        <f t="shared" si="49"/>
        <v>0</v>
      </c>
      <c r="E150" s="154">
        <f t="shared" si="42"/>
        <v>0</v>
      </c>
      <c r="F150" s="76"/>
      <c r="G150" s="76"/>
      <c r="H150" s="76"/>
    </row>
    <row r="151" spans="1:8" s="47" customFormat="1" ht="16.5" hidden="1" customHeight="1" x14ac:dyDescent="0.25">
      <c r="A151" s="131">
        <v>3223</v>
      </c>
      <c r="B151" s="131" t="s">
        <v>73</v>
      </c>
      <c r="C151" s="80">
        <v>0</v>
      </c>
      <c r="D151" s="80">
        <v>0</v>
      </c>
      <c r="E151" s="154">
        <f t="shared" si="42"/>
        <v>0</v>
      </c>
      <c r="F151" s="76"/>
      <c r="G151" s="76"/>
      <c r="H151" s="76"/>
    </row>
    <row r="152" spans="1:8" s="47" customFormat="1" ht="16.5" hidden="1" customHeight="1" x14ac:dyDescent="0.25">
      <c r="A152" s="131">
        <v>3225</v>
      </c>
      <c r="B152" s="131" t="s">
        <v>98</v>
      </c>
      <c r="C152" s="80">
        <v>0</v>
      </c>
      <c r="D152" s="80">
        <v>0</v>
      </c>
      <c r="E152" s="154">
        <f t="shared" si="42"/>
        <v>0</v>
      </c>
      <c r="F152" s="76"/>
      <c r="G152" s="76"/>
      <c r="H152" s="76"/>
    </row>
    <row r="153" spans="1:8" s="47" customFormat="1" ht="16.5" hidden="1" customHeight="1" x14ac:dyDescent="0.25">
      <c r="A153" s="136">
        <v>323</v>
      </c>
      <c r="B153" s="136" t="s">
        <v>99</v>
      </c>
      <c r="C153" s="81">
        <f t="shared" ref="C153:D153" si="50">C154</f>
        <v>0</v>
      </c>
      <c r="D153" s="81">
        <f t="shared" si="50"/>
        <v>0</v>
      </c>
      <c r="E153" s="154">
        <f t="shared" si="42"/>
        <v>0</v>
      </c>
      <c r="F153" s="76"/>
      <c r="G153" s="76"/>
      <c r="H153" s="76"/>
    </row>
    <row r="154" spans="1:8" s="47" customFormat="1" ht="16.5" hidden="1" customHeight="1" x14ac:dyDescent="0.25">
      <c r="A154" s="131">
        <v>3239</v>
      </c>
      <c r="B154" s="131" t="s">
        <v>78</v>
      </c>
      <c r="C154" s="80"/>
      <c r="D154" s="80"/>
      <c r="E154" s="154">
        <f t="shared" si="42"/>
        <v>0</v>
      </c>
      <c r="F154" s="76"/>
      <c r="G154" s="76"/>
      <c r="H154" s="76"/>
    </row>
    <row r="155" spans="1:8" s="47" customFormat="1" ht="16.5" customHeight="1" x14ac:dyDescent="0.25">
      <c r="A155" s="136">
        <v>329</v>
      </c>
      <c r="B155" s="136" t="s">
        <v>104</v>
      </c>
      <c r="C155" s="81">
        <f t="shared" ref="C155:D155" si="51">C156</f>
        <v>0</v>
      </c>
      <c r="D155" s="81">
        <f t="shared" si="51"/>
        <v>2093.08</v>
      </c>
      <c r="E155" s="154">
        <f t="shared" si="42"/>
        <v>2093.08</v>
      </c>
      <c r="F155" s="76"/>
      <c r="G155" s="76"/>
      <c r="H155" s="76"/>
    </row>
    <row r="156" spans="1:8" s="47" customFormat="1" ht="16.5" customHeight="1" x14ac:dyDescent="0.25">
      <c r="A156" s="131">
        <v>3299</v>
      </c>
      <c r="B156" s="131" t="s">
        <v>105</v>
      </c>
      <c r="C156" s="80">
        <v>0</v>
      </c>
      <c r="D156" s="80">
        <v>2093.08</v>
      </c>
      <c r="E156" s="154">
        <f t="shared" si="42"/>
        <v>2093.08</v>
      </c>
      <c r="F156" s="76"/>
      <c r="G156" s="76"/>
      <c r="H156" s="76"/>
    </row>
    <row r="157" spans="1:8" s="47" customFormat="1" ht="16.5" customHeight="1" x14ac:dyDescent="0.25">
      <c r="A157" s="138">
        <v>4</v>
      </c>
      <c r="B157" s="139" t="s">
        <v>5</v>
      </c>
      <c r="C157" s="81">
        <f>C159</f>
        <v>0</v>
      </c>
      <c r="D157" s="81">
        <f>D159</f>
        <v>1000</v>
      </c>
      <c r="E157" s="154">
        <f t="shared" si="42"/>
        <v>1000</v>
      </c>
      <c r="F157" s="76"/>
      <c r="G157" s="76"/>
      <c r="H157" s="76"/>
    </row>
    <row r="158" spans="1:8" s="47" customFormat="1" ht="16.5" hidden="1" customHeight="1" x14ac:dyDescent="0.25">
      <c r="A158" s="140">
        <v>4221</v>
      </c>
      <c r="B158" s="141" t="s">
        <v>82</v>
      </c>
      <c r="C158" s="80"/>
      <c r="D158" s="80"/>
      <c r="E158" s="154">
        <f t="shared" si="42"/>
        <v>0</v>
      </c>
      <c r="F158" s="76"/>
      <c r="G158" s="76"/>
      <c r="H158" s="76"/>
    </row>
    <row r="159" spans="1:8" s="47" customFormat="1" ht="16.5" customHeight="1" x14ac:dyDescent="0.25">
      <c r="A159" s="140">
        <v>4227</v>
      </c>
      <c r="B159" s="141" t="s">
        <v>108</v>
      </c>
      <c r="C159" s="80">
        <v>0</v>
      </c>
      <c r="D159" s="80">
        <v>1000</v>
      </c>
      <c r="E159" s="154">
        <f t="shared" si="42"/>
        <v>1000</v>
      </c>
      <c r="F159" s="76"/>
      <c r="G159" s="76"/>
      <c r="H159" s="76"/>
    </row>
    <row r="160" spans="1:8" s="47" customFormat="1" ht="25.5" customHeight="1" x14ac:dyDescent="0.25">
      <c r="A160" s="301" t="s">
        <v>163</v>
      </c>
      <c r="B160" s="301"/>
      <c r="C160" s="203">
        <f>C161</f>
        <v>0</v>
      </c>
      <c r="D160" s="84">
        <f>D161</f>
        <v>80</v>
      </c>
      <c r="E160" s="247">
        <f t="shared" si="42"/>
        <v>80</v>
      </c>
      <c r="F160" s="76"/>
      <c r="G160" s="76"/>
      <c r="H160" s="76"/>
    </row>
    <row r="161" spans="1:8" s="47" customFormat="1" ht="16.5" customHeight="1" x14ac:dyDescent="0.25">
      <c r="A161" s="131">
        <v>3299</v>
      </c>
      <c r="B161" s="131" t="s">
        <v>105</v>
      </c>
      <c r="C161" s="80">
        <v>0</v>
      </c>
      <c r="D161" s="80">
        <v>80</v>
      </c>
      <c r="E161" s="154">
        <f t="shared" si="42"/>
        <v>80</v>
      </c>
      <c r="F161" s="76"/>
      <c r="G161" s="76"/>
      <c r="H161" s="76"/>
    </row>
    <row r="162" spans="1:8" ht="25.5" customHeight="1" x14ac:dyDescent="0.25">
      <c r="A162" s="143" t="s">
        <v>116</v>
      </c>
      <c r="B162" s="143" t="s">
        <v>127</v>
      </c>
      <c r="C162" s="55">
        <f t="shared" ref="C162:D162" si="52">C163</f>
        <v>54000</v>
      </c>
      <c r="D162" s="55">
        <f t="shared" si="52"/>
        <v>41293.870000000003</v>
      </c>
      <c r="E162" s="245">
        <f t="shared" si="42"/>
        <v>-12706.129999999997</v>
      </c>
      <c r="F162" s="72"/>
      <c r="G162" s="72"/>
      <c r="H162" s="72"/>
    </row>
    <row r="163" spans="1:8" ht="25.5" customHeight="1" x14ac:dyDescent="0.25">
      <c r="A163" s="148" t="s">
        <v>112</v>
      </c>
      <c r="B163" s="148" t="s">
        <v>129</v>
      </c>
      <c r="C163" s="55">
        <f>C164+C180+C185+C188+C214</f>
        <v>54000</v>
      </c>
      <c r="D163" s="55">
        <f>D164+D180+D185+D188+D214</f>
        <v>41293.870000000003</v>
      </c>
      <c r="E163" s="245">
        <f t="shared" si="42"/>
        <v>-12706.129999999997</v>
      </c>
      <c r="F163" s="72"/>
      <c r="G163" s="72"/>
      <c r="H163" s="72"/>
    </row>
    <row r="164" spans="1:8" ht="25.5" customHeight="1" x14ac:dyDescent="0.25">
      <c r="A164" s="300" t="s">
        <v>185</v>
      </c>
      <c r="B164" s="300"/>
      <c r="C164" s="84">
        <f t="shared" ref="C164:D164" si="53">C172+C165</f>
        <v>6300</v>
      </c>
      <c r="D164" s="84">
        <f t="shared" si="53"/>
        <v>1052</v>
      </c>
      <c r="E164" s="247">
        <f t="shared" si="42"/>
        <v>-5248</v>
      </c>
      <c r="F164" s="72"/>
      <c r="G164" s="72"/>
      <c r="H164" s="72"/>
    </row>
    <row r="165" spans="1:8" ht="16.5" customHeight="1" x14ac:dyDescent="0.25">
      <c r="A165" s="130">
        <v>31</v>
      </c>
      <c r="B165" s="130" t="s">
        <v>4</v>
      </c>
      <c r="C165" s="78">
        <f t="shared" ref="C165:D165" si="54">C166+C170</f>
        <v>300</v>
      </c>
      <c r="D165" s="81">
        <f t="shared" si="54"/>
        <v>374</v>
      </c>
      <c r="E165" s="154">
        <f t="shared" si="42"/>
        <v>74</v>
      </c>
      <c r="F165" s="72"/>
      <c r="G165" s="72"/>
      <c r="H165" s="72"/>
    </row>
    <row r="166" spans="1:8" ht="16.5" customHeight="1" x14ac:dyDescent="0.25">
      <c r="A166" s="130">
        <v>311</v>
      </c>
      <c r="B166" s="130" t="s">
        <v>90</v>
      </c>
      <c r="C166" s="81">
        <f t="shared" ref="C166:D166" si="55">C167+C169+C168</f>
        <v>300</v>
      </c>
      <c r="D166" s="81">
        <f t="shared" si="55"/>
        <v>340</v>
      </c>
      <c r="E166" s="154">
        <f t="shared" si="42"/>
        <v>40</v>
      </c>
      <c r="F166" s="72"/>
      <c r="G166" s="72"/>
      <c r="H166" s="72"/>
    </row>
    <row r="167" spans="1:8" ht="16.5" customHeight="1" x14ac:dyDescent="0.25">
      <c r="A167" s="140">
        <v>3111</v>
      </c>
      <c r="B167" s="140" t="s">
        <v>23</v>
      </c>
      <c r="C167" s="80">
        <v>200</v>
      </c>
      <c r="D167" s="80">
        <v>240</v>
      </c>
      <c r="E167" s="154">
        <f t="shared" si="42"/>
        <v>40</v>
      </c>
      <c r="F167" s="72"/>
      <c r="G167" s="72"/>
      <c r="H167" s="72"/>
    </row>
    <row r="168" spans="1:8" ht="16.5" customHeight="1" x14ac:dyDescent="0.25">
      <c r="A168" s="131">
        <v>3121</v>
      </c>
      <c r="B168" s="131" t="s">
        <v>66</v>
      </c>
      <c r="C168" s="86">
        <v>100</v>
      </c>
      <c r="D168" s="86">
        <v>100</v>
      </c>
      <c r="E168" s="154">
        <f t="shared" si="42"/>
        <v>0</v>
      </c>
      <c r="F168" s="72"/>
      <c r="G168" s="72"/>
      <c r="H168" s="72"/>
    </row>
    <row r="169" spans="1:8" ht="16.5" hidden="1" customHeight="1" x14ac:dyDescent="0.25">
      <c r="A169" s="131">
        <v>3132</v>
      </c>
      <c r="B169" s="131" t="s">
        <v>93</v>
      </c>
      <c r="C169" s="80"/>
      <c r="D169" s="80"/>
      <c r="E169" s="154">
        <f t="shared" si="42"/>
        <v>0</v>
      </c>
      <c r="F169" s="72"/>
      <c r="G169" s="72"/>
      <c r="H169" s="72"/>
    </row>
    <row r="170" spans="1:8" ht="16.5" customHeight="1" x14ac:dyDescent="0.25">
      <c r="A170" s="136">
        <v>313</v>
      </c>
      <c r="B170" s="136" t="s">
        <v>69</v>
      </c>
      <c r="C170" s="78">
        <f t="shared" ref="C170:D170" si="56">C171</f>
        <v>0</v>
      </c>
      <c r="D170" s="81">
        <f t="shared" si="56"/>
        <v>34</v>
      </c>
      <c r="E170" s="154">
        <f t="shared" si="42"/>
        <v>34</v>
      </c>
      <c r="F170" s="72"/>
      <c r="G170" s="72"/>
      <c r="H170" s="72"/>
    </row>
    <row r="171" spans="1:8" ht="16.5" customHeight="1" x14ac:dyDescent="0.25">
      <c r="A171" s="131">
        <v>3132</v>
      </c>
      <c r="B171" s="131" t="s">
        <v>93</v>
      </c>
      <c r="C171" s="80">
        <v>0</v>
      </c>
      <c r="D171" s="80">
        <v>34</v>
      </c>
      <c r="E171" s="154">
        <f t="shared" si="42"/>
        <v>34</v>
      </c>
      <c r="F171" s="72"/>
      <c r="G171" s="72"/>
      <c r="H171" s="72"/>
    </row>
    <row r="172" spans="1:8" ht="16.5" customHeight="1" x14ac:dyDescent="0.25">
      <c r="A172" s="136">
        <v>32</v>
      </c>
      <c r="B172" s="136" t="s">
        <v>10</v>
      </c>
      <c r="C172" s="81">
        <f>C173+C178</f>
        <v>6000</v>
      </c>
      <c r="D172" s="81">
        <f>D173+D178</f>
        <v>678</v>
      </c>
      <c r="E172" s="154">
        <f t="shared" si="42"/>
        <v>-5322</v>
      </c>
      <c r="F172" s="72"/>
      <c r="G172" s="72"/>
      <c r="H172" s="72"/>
    </row>
    <row r="173" spans="1:8" ht="16.5" customHeight="1" x14ac:dyDescent="0.25">
      <c r="A173" s="136">
        <v>321</v>
      </c>
      <c r="B173" s="136" t="s">
        <v>24</v>
      </c>
      <c r="C173" s="81">
        <f>C174+C175+C177+C176</f>
        <v>1000</v>
      </c>
      <c r="D173" s="81">
        <f>D174+D175+D177+D176</f>
        <v>538</v>
      </c>
      <c r="E173" s="154">
        <f t="shared" si="42"/>
        <v>-462</v>
      </c>
      <c r="F173" s="72"/>
      <c r="G173" s="72"/>
      <c r="H173" s="72"/>
    </row>
    <row r="174" spans="1:8" ht="16.5" customHeight="1" x14ac:dyDescent="0.25">
      <c r="A174" s="131">
        <v>3211</v>
      </c>
      <c r="B174" s="131" t="s">
        <v>25</v>
      </c>
      <c r="C174" s="80">
        <v>900</v>
      </c>
      <c r="D174" s="80">
        <v>280</v>
      </c>
      <c r="E174" s="154">
        <f t="shared" si="42"/>
        <v>-620</v>
      </c>
      <c r="F174" s="72"/>
      <c r="G174" s="72"/>
      <c r="H174" s="72"/>
    </row>
    <row r="175" spans="1:8" ht="16.5" hidden="1" customHeight="1" x14ac:dyDescent="0.25">
      <c r="A175" s="131">
        <v>3225</v>
      </c>
      <c r="B175" s="131" t="s">
        <v>98</v>
      </c>
      <c r="C175" s="80"/>
      <c r="D175" s="80"/>
      <c r="E175" s="154">
        <f t="shared" si="42"/>
        <v>0</v>
      </c>
      <c r="F175" s="72"/>
      <c r="G175" s="72"/>
      <c r="H175" s="72"/>
    </row>
    <row r="176" spans="1:8" ht="16.5" customHeight="1" x14ac:dyDescent="0.25">
      <c r="A176" s="131">
        <v>3213</v>
      </c>
      <c r="B176" s="131" t="s">
        <v>71</v>
      </c>
      <c r="C176" s="80">
        <v>0</v>
      </c>
      <c r="D176" s="80">
        <v>199</v>
      </c>
      <c r="E176" s="154">
        <f t="shared" si="42"/>
        <v>199</v>
      </c>
      <c r="F176" s="72"/>
      <c r="G176" s="72"/>
      <c r="H176" s="72"/>
    </row>
    <row r="177" spans="1:8" ht="16.5" customHeight="1" x14ac:dyDescent="0.25">
      <c r="A177" s="131">
        <v>3222</v>
      </c>
      <c r="B177" s="131" t="s">
        <v>152</v>
      </c>
      <c r="C177" s="80">
        <v>100</v>
      </c>
      <c r="D177" s="80">
        <v>59</v>
      </c>
      <c r="E177" s="154">
        <f t="shared" si="42"/>
        <v>-41</v>
      </c>
      <c r="F177" s="72"/>
      <c r="G177" s="72"/>
      <c r="H177" s="72"/>
    </row>
    <row r="178" spans="1:8" ht="16.5" customHeight="1" x14ac:dyDescent="0.25">
      <c r="A178" s="136">
        <v>329</v>
      </c>
      <c r="B178" s="136" t="s">
        <v>99</v>
      </c>
      <c r="C178" s="81">
        <f t="shared" ref="C178:D178" si="57">C179</f>
        <v>5000</v>
      </c>
      <c r="D178" s="81">
        <f t="shared" si="57"/>
        <v>140</v>
      </c>
      <c r="E178" s="154">
        <f t="shared" si="42"/>
        <v>-4860</v>
      </c>
      <c r="F178" s="72"/>
      <c r="G178" s="72"/>
      <c r="H178" s="72"/>
    </row>
    <row r="179" spans="1:8" ht="16.5" customHeight="1" x14ac:dyDescent="0.25">
      <c r="A179" s="131">
        <v>3299</v>
      </c>
      <c r="B179" s="131" t="s">
        <v>105</v>
      </c>
      <c r="C179" s="80">
        <v>5000</v>
      </c>
      <c r="D179" s="80">
        <v>140</v>
      </c>
      <c r="E179" s="154">
        <f t="shared" si="42"/>
        <v>-4860</v>
      </c>
      <c r="F179" s="72"/>
      <c r="G179" s="72"/>
      <c r="H179" s="72"/>
    </row>
    <row r="180" spans="1:8" ht="25.5" customHeight="1" x14ac:dyDescent="0.25">
      <c r="A180" s="298" t="s">
        <v>161</v>
      </c>
      <c r="B180" s="299"/>
      <c r="C180" s="84">
        <f t="shared" ref="C180:D180" si="58">C181</f>
        <v>700</v>
      </c>
      <c r="D180" s="84">
        <f t="shared" si="58"/>
        <v>530</v>
      </c>
      <c r="E180" s="247">
        <f t="shared" si="42"/>
        <v>-170</v>
      </c>
      <c r="F180" s="72"/>
      <c r="G180" s="72"/>
      <c r="H180" s="72"/>
    </row>
    <row r="181" spans="1:8" ht="16.5" customHeight="1" x14ac:dyDescent="0.25">
      <c r="A181" s="136">
        <v>32</v>
      </c>
      <c r="B181" s="136" t="s">
        <v>10</v>
      </c>
      <c r="C181" s="79">
        <f t="shared" ref="C181:D181" si="59">C182+C183</f>
        <v>700</v>
      </c>
      <c r="D181" s="79">
        <f t="shared" si="59"/>
        <v>530</v>
      </c>
      <c r="E181" s="154">
        <f t="shared" si="42"/>
        <v>-170</v>
      </c>
      <c r="F181" s="72"/>
      <c r="G181" s="72"/>
      <c r="H181" s="72"/>
    </row>
    <row r="182" spans="1:8" ht="16.5" customHeight="1" x14ac:dyDescent="0.25">
      <c r="A182" s="131">
        <v>3221</v>
      </c>
      <c r="B182" s="131" t="s">
        <v>96</v>
      </c>
      <c r="C182" s="86">
        <v>0</v>
      </c>
      <c r="D182" s="86"/>
      <c r="E182" s="154">
        <f t="shared" si="42"/>
        <v>0</v>
      </c>
      <c r="F182" s="72"/>
      <c r="G182" s="72"/>
      <c r="H182" s="72"/>
    </row>
    <row r="183" spans="1:8" ht="16.5" customHeight="1" x14ac:dyDescent="0.25">
      <c r="A183" s="136">
        <v>323</v>
      </c>
      <c r="B183" s="136" t="s">
        <v>99</v>
      </c>
      <c r="C183" s="79">
        <f t="shared" ref="C183:D183" si="60">C184</f>
        <v>700</v>
      </c>
      <c r="D183" s="79">
        <f t="shared" si="60"/>
        <v>530</v>
      </c>
      <c r="E183" s="154">
        <f t="shared" si="42"/>
        <v>-170</v>
      </c>
      <c r="F183" s="72"/>
      <c r="G183" s="72"/>
      <c r="H183" s="72"/>
    </row>
    <row r="184" spans="1:8" ht="16.5" customHeight="1" x14ac:dyDescent="0.25">
      <c r="A184" s="131">
        <v>3237</v>
      </c>
      <c r="B184" s="131" t="s">
        <v>153</v>
      </c>
      <c r="C184" s="86">
        <v>700</v>
      </c>
      <c r="D184" s="86">
        <v>530</v>
      </c>
      <c r="E184" s="154">
        <f t="shared" si="42"/>
        <v>-170</v>
      </c>
      <c r="F184" s="72"/>
      <c r="G184" s="72"/>
      <c r="H184" s="72"/>
    </row>
    <row r="185" spans="1:8" ht="25.5" customHeight="1" x14ac:dyDescent="0.25">
      <c r="A185" s="301" t="s">
        <v>131</v>
      </c>
      <c r="B185" s="301"/>
      <c r="C185" s="84">
        <f t="shared" ref="C185:D186" si="61">C186</f>
        <v>0</v>
      </c>
      <c r="D185" s="84">
        <f t="shared" si="61"/>
        <v>0</v>
      </c>
      <c r="E185" s="247">
        <f t="shared" si="42"/>
        <v>0</v>
      </c>
      <c r="F185" s="72"/>
      <c r="G185" s="72"/>
      <c r="H185" s="72"/>
    </row>
    <row r="186" spans="1:8" ht="16.5" customHeight="1" x14ac:dyDescent="0.25">
      <c r="A186" s="136">
        <v>323</v>
      </c>
      <c r="B186" s="136" t="s">
        <v>99</v>
      </c>
      <c r="C186" s="79">
        <f t="shared" si="61"/>
        <v>0</v>
      </c>
      <c r="D186" s="79">
        <f t="shared" si="61"/>
        <v>0</v>
      </c>
      <c r="E186" s="154">
        <f t="shared" si="42"/>
        <v>0</v>
      </c>
      <c r="F186" s="72"/>
      <c r="G186" s="72"/>
      <c r="H186" s="72"/>
    </row>
    <row r="187" spans="1:8" ht="16.5" customHeight="1" x14ac:dyDescent="0.25">
      <c r="A187" s="131">
        <v>3239</v>
      </c>
      <c r="B187" s="131" t="s">
        <v>78</v>
      </c>
      <c r="C187" s="86">
        <v>0</v>
      </c>
      <c r="D187" s="86"/>
      <c r="E187" s="154">
        <f t="shared" si="42"/>
        <v>0</v>
      </c>
      <c r="F187" s="72"/>
      <c r="G187" s="72"/>
      <c r="H187" s="72"/>
    </row>
    <row r="188" spans="1:8" ht="26.25" customHeight="1" x14ac:dyDescent="0.25">
      <c r="A188" s="298" t="s">
        <v>186</v>
      </c>
      <c r="B188" s="299"/>
      <c r="C188" s="84">
        <f>C189+C210+C212</f>
        <v>5500</v>
      </c>
      <c r="D188" s="84">
        <f>D189+D210+D212</f>
        <v>6350</v>
      </c>
      <c r="E188" s="247">
        <f t="shared" si="42"/>
        <v>850</v>
      </c>
      <c r="F188" s="72"/>
      <c r="G188" s="72"/>
      <c r="H188" s="72"/>
    </row>
    <row r="189" spans="1:8" ht="16.5" customHeight="1" x14ac:dyDescent="0.25">
      <c r="A189" s="136">
        <v>32</v>
      </c>
      <c r="B189" s="136" t="s">
        <v>10</v>
      </c>
      <c r="C189" s="79">
        <f>C190+C193+C197+C207</f>
        <v>5500</v>
      </c>
      <c r="D189" s="79">
        <f>D190+D193+D197+D207</f>
        <v>6350</v>
      </c>
      <c r="E189" s="154">
        <f t="shared" si="42"/>
        <v>850</v>
      </c>
      <c r="F189" s="72"/>
      <c r="G189" s="72"/>
      <c r="H189" s="72"/>
    </row>
    <row r="190" spans="1:8" ht="16.5" customHeight="1" x14ac:dyDescent="0.25">
      <c r="A190" s="136">
        <v>321</v>
      </c>
      <c r="B190" s="136" t="s">
        <v>24</v>
      </c>
      <c r="C190" s="79">
        <f t="shared" ref="C190:D190" si="62">C191+C192</f>
        <v>0</v>
      </c>
      <c r="D190" s="79">
        <f t="shared" si="62"/>
        <v>0</v>
      </c>
      <c r="E190" s="154">
        <f t="shared" si="42"/>
        <v>0</v>
      </c>
      <c r="F190" s="72"/>
      <c r="G190" s="72"/>
      <c r="H190" s="72"/>
    </row>
    <row r="191" spans="1:8" ht="16.5" hidden="1" customHeight="1" x14ac:dyDescent="0.25">
      <c r="A191" s="131">
        <v>3211</v>
      </c>
      <c r="B191" s="131" t="s">
        <v>25</v>
      </c>
      <c r="C191" s="86"/>
      <c r="D191" s="86"/>
      <c r="E191" s="154">
        <f t="shared" si="42"/>
        <v>0</v>
      </c>
      <c r="F191" s="72"/>
      <c r="G191" s="72"/>
      <c r="H191" s="72"/>
    </row>
    <row r="192" spans="1:8" ht="16.5" hidden="1" customHeight="1" x14ac:dyDescent="0.25">
      <c r="A192" s="131">
        <v>3213</v>
      </c>
      <c r="B192" s="131" t="s">
        <v>71</v>
      </c>
      <c r="C192" s="86"/>
      <c r="D192" s="86"/>
      <c r="E192" s="154">
        <f t="shared" si="42"/>
        <v>0</v>
      </c>
      <c r="F192" s="72"/>
      <c r="G192" s="72"/>
      <c r="H192" s="72"/>
    </row>
    <row r="193" spans="1:8" ht="16.5" customHeight="1" x14ac:dyDescent="0.25">
      <c r="A193" s="136">
        <v>322</v>
      </c>
      <c r="B193" s="136" t="s">
        <v>95</v>
      </c>
      <c r="C193" s="79">
        <f t="shared" ref="C193:D193" si="63">C194+C195+C196</f>
        <v>0</v>
      </c>
      <c r="D193" s="79">
        <f t="shared" si="63"/>
        <v>0</v>
      </c>
      <c r="E193" s="154">
        <f t="shared" si="42"/>
        <v>0</v>
      </c>
      <c r="F193" s="72"/>
      <c r="G193" s="72"/>
      <c r="H193" s="72"/>
    </row>
    <row r="194" spans="1:8" ht="16.5" hidden="1" customHeight="1" x14ac:dyDescent="0.25">
      <c r="A194" s="131">
        <v>3221</v>
      </c>
      <c r="B194" s="131" t="s">
        <v>96</v>
      </c>
      <c r="C194" s="86"/>
      <c r="D194" s="86"/>
      <c r="E194" s="154">
        <f t="shared" si="42"/>
        <v>0</v>
      </c>
      <c r="F194" s="72"/>
      <c r="G194" s="72"/>
      <c r="H194" s="72"/>
    </row>
    <row r="195" spans="1:8" ht="16.5" hidden="1" customHeight="1" x14ac:dyDescent="0.25">
      <c r="A195" s="131">
        <v>3223</v>
      </c>
      <c r="B195" s="131" t="s">
        <v>73</v>
      </c>
      <c r="C195" s="86"/>
      <c r="D195" s="86"/>
      <c r="E195" s="154">
        <f t="shared" si="42"/>
        <v>0</v>
      </c>
      <c r="F195" s="72"/>
      <c r="G195" s="72"/>
      <c r="H195" s="72"/>
    </row>
    <row r="196" spans="1:8" ht="16.5" customHeight="1" x14ac:dyDescent="0.25">
      <c r="A196" s="131">
        <v>3225</v>
      </c>
      <c r="B196" s="131" t="s">
        <v>98</v>
      </c>
      <c r="C196" s="86"/>
      <c r="D196" s="86"/>
      <c r="E196" s="154">
        <f t="shared" si="42"/>
        <v>0</v>
      </c>
      <c r="F196" s="72"/>
      <c r="G196" s="72"/>
      <c r="H196" s="72"/>
    </row>
    <row r="197" spans="1:8" ht="16.5" customHeight="1" x14ac:dyDescent="0.25">
      <c r="A197" s="136">
        <v>323</v>
      </c>
      <c r="B197" s="136" t="s">
        <v>99</v>
      </c>
      <c r="C197" s="79">
        <f>C198+C199+C200+C201+C202+C204+C205+C206+C203</f>
        <v>5500</v>
      </c>
      <c r="D197" s="79">
        <f>D198+D199+D200+D201+D202+D204+D205+D206+D203</f>
        <v>6250</v>
      </c>
      <c r="E197" s="154">
        <f t="shared" si="42"/>
        <v>750</v>
      </c>
      <c r="F197" s="72"/>
      <c r="G197" s="72"/>
      <c r="H197" s="72"/>
    </row>
    <row r="198" spans="1:8" ht="16.5" customHeight="1" x14ac:dyDescent="0.25">
      <c r="A198" s="131">
        <v>3231</v>
      </c>
      <c r="B198" s="131" t="s">
        <v>100</v>
      </c>
      <c r="C198" s="86"/>
      <c r="D198" s="86"/>
      <c r="E198" s="154">
        <f t="shared" si="42"/>
        <v>0</v>
      </c>
      <c r="F198" s="72"/>
      <c r="G198" s="72"/>
      <c r="H198" s="72"/>
    </row>
    <row r="199" spans="1:8" ht="16.5" customHeight="1" x14ac:dyDescent="0.25">
      <c r="A199" s="131">
        <v>3232</v>
      </c>
      <c r="B199" s="131" t="s">
        <v>101</v>
      </c>
      <c r="C199" s="86">
        <v>4700</v>
      </c>
      <c r="D199" s="86">
        <v>5500</v>
      </c>
      <c r="E199" s="154">
        <f t="shared" si="42"/>
        <v>800</v>
      </c>
      <c r="F199" s="72"/>
      <c r="G199" s="72"/>
      <c r="H199" s="72"/>
    </row>
    <row r="200" spans="1:8" ht="16.5" hidden="1" customHeight="1" x14ac:dyDescent="0.25">
      <c r="A200" s="131">
        <v>3233</v>
      </c>
      <c r="B200" s="137" t="s">
        <v>75</v>
      </c>
      <c r="C200" s="86"/>
      <c r="D200" s="86"/>
      <c r="E200" s="154">
        <f t="shared" ref="E200:E226" si="64">D200-C200</f>
        <v>0</v>
      </c>
      <c r="F200" s="72"/>
      <c r="G200" s="72"/>
      <c r="H200" s="72"/>
    </row>
    <row r="201" spans="1:8" ht="16.5" customHeight="1" x14ac:dyDescent="0.25">
      <c r="A201" s="131">
        <v>3234</v>
      </c>
      <c r="B201" s="131" t="s">
        <v>76</v>
      </c>
      <c r="C201" s="86"/>
      <c r="D201" s="86"/>
      <c r="E201" s="154">
        <f t="shared" si="64"/>
        <v>0</v>
      </c>
      <c r="F201" s="72"/>
      <c r="G201" s="72"/>
      <c r="H201" s="72"/>
    </row>
    <row r="202" spans="1:8" ht="16.5" hidden="1" customHeight="1" x14ac:dyDescent="0.25">
      <c r="A202" s="131">
        <v>3236</v>
      </c>
      <c r="B202" s="131" t="s">
        <v>102</v>
      </c>
      <c r="C202" s="86"/>
      <c r="D202" s="86"/>
      <c r="E202" s="154">
        <f t="shared" si="64"/>
        <v>0</v>
      </c>
      <c r="F202" s="72"/>
      <c r="G202" s="72"/>
      <c r="H202" s="72"/>
    </row>
    <row r="203" spans="1:8" ht="16.5" hidden="1" customHeight="1" x14ac:dyDescent="0.25">
      <c r="A203" s="131">
        <v>3237</v>
      </c>
      <c r="B203" s="131" t="s">
        <v>103</v>
      </c>
      <c r="C203" s="86"/>
      <c r="D203" s="86"/>
      <c r="E203" s="154">
        <f t="shared" si="64"/>
        <v>0</v>
      </c>
      <c r="F203" s="72"/>
      <c r="G203" s="72"/>
      <c r="H203" s="72"/>
    </row>
    <row r="204" spans="1:8" ht="16.5" hidden="1" customHeight="1" x14ac:dyDescent="0.25">
      <c r="A204" s="131">
        <v>3238</v>
      </c>
      <c r="B204" s="131" t="s">
        <v>77</v>
      </c>
      <c r="C204" s="86"/>
      <c r="D204" s="86"/>
      <c r="E204" s="154">
        <f t="shared" si="64"/>
        <v>0</v>
      </c>
      <c r="F204" s="72"/>
      <c r="G204" s="72"/>
      <c r="H204" s="72"/>
    </row>
    <row r="205" spans="1:8" ht="16.5" customHeight="1" x14ac:dyDescent="0.25">
      <c r="A205" s="131">
        <v>3238</v>
      </c>
      <c r="B205" s="131" t="s">
        <v>130</v>
      </c>
      <c r="C205" s="86">
        <v>800</v>
      </c>
      <c r="D205" s="86">
        <v>750</v>
      </c>
      <c r="E205" s="154">
        <f t="shared" si="64"/>
        <v>-50</v>
      </c>
      <c r="F205" s="72"/>
      <c r="G205" s="72"/>
      <c r="H205" s="72"/>
    </row>
    <row r="206" spans="1:8" ht="16.5" hidden="1" customHeight="1" x14ac:dyDescent="0.25">
      <c r="A206" s="131">
        <v>3239</v>
      </c>
      <c r="B206" s="131" t="s">
        <v>78</v>
      </c>
      <c r="C206" s="86"/>
      <c r="D206" s="86"/>
      <c r="E206" s="154">
        <f t="shared" si="64"/>
        <v>0</v>
      </c>
      <c r="F206" s="72"/>
      <c r="G206" s="72"/>
      <c r="H206" s="72"/>
    </row>
    <row r="207" spans="1:8" ht="16.5" customHeight="1" x14ac:dyDescent="0.25">
      <c r="A207" s="136">
        <v>329</v>
      </c>
      <c r="B207" s="136" t="s">
        <v>104</v>
      </c>
      <c r="C207" s="79">
        <f t="shared" ref="C207:D207" si="65">C208+C209</f>
        <v>0</v>
      </c>
      <c r="D207" s="79">
        <f t="shared" si="65"/>
        <v>100</v>
      </c>
      <c r="E207" s="154">
        <f t="shared" si="64"/>
        <v>100</v>
      </c>
      <c r="F207" s="72"/>
      <c r="G207" s="72"/>
      <c r="H207" s="72"/>
    </row>
    <row r="208" spans="1:8" ht="16.5" hidden="1" customHeight="1" x14ac:dyDescent="0.25">
      <c r="A208" s="131">
        <v>3294</v>
      </c>
      <c r="B208" s="131" t="s">
        <v>80</v>
      </c>
      <c r="C208" s="86"/>
      <c r="D208" s="86"/>
      <c r="E208" s="154">
        <f t="shared" si="64"/>
        <v>0</v>
      </c>
      <c r="F208" s="72"/>
      <c r="G208" s="72"/>
      <c r="H208" s="72"/>
    </row>
    <row r="209" spans="1:8" ht="16.5" customHeight="1" x14ac:dyDescent="0.25">
      <c r="A209" s="131">
        <v>3299</v>
      </c>
      <c r="B209" s="131" t="s">
        <v>105</v>
      </c>
      <c r="C209" s="86"/>
      <c r="D209" s="86">
        <v>100</v>
      </c>
      <c r="E209" s="154">
        <f t="shared" si="64"/>
        <v>100</v>
      </c>
      <c r="F209" s="72"/>
      <c r="G209" s="72"/>
      <c r="H209" s="72"/>
    </row>
    <row r="210" spans="1:8" ht="16.5" hidden="1" customHeight="1" x14ac:dyDescent="0.25">
      <c r="A210" s="136">
        <v>34</v>
      </c>
      <c r="B210" s="136" t="s">
        <v>40</v>
      </c>
      <c r="C210" s="79">
        <f t="shared" ref="C210:D210" si="66">C211</f>
        <v>0</v>
      </c>
      <c r="D210" s="79">
        <f t="shared" si="66"/>
        <v>0</v>
      </c>
      <c r="E210" s="154">
        <f t="shared" si="64"/>
        <v>0</v>
      </c>
      <c r="F210" s="72"/>
      <c r="G210" s="72"/>
      <c r="H210" s="72"/>
    </row>
    <row r="211" spans="1:8" ht="16.5" hidden="1" customHeight="1" x14ac:dyDescent="0.25">
      <c r="A211" s="131">
        <v>3431</v>
      </c>
      <c r="B211" s="131" t="s">
        <v>106</v>
      </c>
      <c r="C211" s="86"/>
      <c r="D211" s="86"/>
      <c r="E211" s="154">
        <f t="shared" si="64"/>
        <v>0</v>
      </c>
      <c r="F211" s="72"/>
      <c r="G211" s="72"/>
      <c r="H211" s="72"/>
    </row>
    <row r="212" spans="1:8" ht="16.5" hidden="1" customHeight="1" x14ac:dyDescent="0.25">
      <c r="A212" s="138">
        <v>4</v>
      </c>
      <c r="B212" s="139" t="s">
        <v>5</v>
      </c>
      <c r="C212" s="79">
        <f t="shared" ref="C212:D212" si="67">C213</f>
        <v>0</v>
      </c>
      <c r="D212" s="79">
        <f t="shared" si="67"/>
        <v>0</v>
      </c>
      <c r="E212" s="154">
        <f t="shared" si="64"/>
        <v>0</v>
      </c>
      <c r="F212" s="72"/>
      <c r="G212" s="72"/>
      <c r="H212" s="72"/>
    </row>
    <row r="213" spans="1:8" ht="16.5" hidden="1" customHeight="1" x14ac:dyDescent="0.25">
      <c r="A213" s="140">
        <v>4227</v>
      </c>
      <c r="B213" s="141" t="s">
        <v>108</v>
      </c>
      <c r="C213" s="86"/>
      <c r="D213" s="86"/>
      <c r="E213" s="154">
        <f t="shared" si="64"/>
        <v>0</v>
      </c>
      <c r="F213" s="72"/>
      <c r="G213" s="72"/>
      <c r="H213" s="72"/>
    </row>
    <row r="214" spans="1:8" ht="25.5" customHeight="1" x14ac:dyDescent="0.25">
      <c r="A214" s="300" t="s">
        <v>160</v>
      </c>
      <c r="B214" s="300"/>
      <c r="C214" s="84">
        <f>C216+C223</f>
        <v>41500</v>
      </c>
      <c r="D214" s="84">
        <f>D216+D223</f>
        <v>33361.870000000003</v>
      </c>
      <c r="E214" s="247">
        <f t="shared" si="64"/>
        <v>-8138.1299999999974</v>
      </c>
      <c r="F214" s="72"/>
      <c r="G214" s="72"/>
      <c r="H214" s="72"/>
    </row>
    <row r="215" spans="1:8" ht="25.5" customHeight="1" x14ac:dyDescent="0.25">
      <c r="A215" s="298" t="s">
        <v>162</v>
      </c>
      <c r="B215" s="299"/>
      <c r="C215" s="84">
        <f>C216+C223</f>
        <v>41500</v>
      </c>
      <c r="D215" s="84">
        <f>D216+D223</f>
        <v>33361.870000000003</v>
      </c>
      <c r="E215" s="247">
        <f t="shared" si="64"/>
        <v>-8138.1299999999974</v>
      </c>
      <c r="F215" s="72"/>
      <c r="G215" s="72"/>
      <c r="H215" s="72"/>
    </row>
    <row r="216" spans="1:8" ht="16.5" customHeight="1" x14ac:dyDescent="0.25">
      <c r="A216" s="130">
        <v>31</v>
      </c>
      <c r="B216" s="130" t="s">
        <v>4</v>
      </c>
      <c r="C216" s="79">
        <f>C217+C219+C221</f>
        <v>38700</v>
      </c>
      <c r="D216" s="79">
        <f>D217+D219+D221</f>
        <v>31557.59</v>
      </c>
      <c r="E216" s="154">
        <f t="shared" si="64"/>
        <v>-7142.41</v>
      </c>
      <c r="F216" s="72"/>
      <c r="G216" s="72"/>
      <c r="H216" s="72"/>
    </row>
    <row r="217" spans="1:8" ht="16.5" customHeight="1" x14ac:dyDescent="0.25">
      <c r="A217" s="130">
        <v>311</v>
      </c>
      <c r="B217" s="130" t="s">
        <v>90</v>
      </c>
      <c r="C217" s="79">
        <f t="shared" ref="C217:D217" si="68">C218</f>
        <v>30000</v>
      </c>
      <c r="D217" s="79">
        <f t="shared" si="68"/>
        <v>23297.59</v>
      </c>
      <c r="E217" s="154">
        <f t="shared" si="64"/>
        <v>-6702.41</v>
      </c>
      <c r="F217" s="72"/>
      <c r="G217" s="72"/>
      <c r="H217" s="72"/>
    </row>
    <row r="218" spans="1:8" ht="16.5" customHeight="1" x14ac:dyDescent="0.25">
      <c r="A218" s="140">
        <v>3111</v>
      </c>
      <c r="B218" s="140" t="s">
        <v>23</v>
      </c>
      <c r="C218" s="86">
        <v>30000</v>
      </c>
      <c r="D218" s="86">
        <v>23297.59</v>
      </c>
      <c r="E218" s="154">
        <f t="shared" si="64"/>
        <v>-6702.41</v>
      </c>
      <c r="F218" s="72"/>
      <c r="G218" s="72"/>
      <c r="H218" s="72"/>
    </row>
    <row r="219" spans="1:8" ht="16.5" customHeight="1" x14ac:dyDescent="0.25">
      <c r="A219" s="136">
        <v>312</v>
      </c>
      <c r="B219" s="136" t="s">
        <v>66</v>
      </c>
      <c r="C219" s="79">
        <f t="shared" ref="C219:D219" si="69">C220</f>
        <v>4000</v>
      </c>
      <c r="D219" s="79">
        <f t="shared" si="69"/>
        <v>3800</v>
      </c>
      <c r="E219" s="154">
        <f t="shared" si="64"/>
        <v>-200</v>
      </c>
      <c r="F219" s="72"/>
      <c r="G219" s="72"/>
      <c r="H219" s="72"/>
    </row>
    <row r="220" spans="1:8" ht="16.5" customHeight="1" x14ac:dyDescent="0.25">
      <c r="A220" s="131">
        <v>3121</v>
      </c>
      <c r="B220" s="131" t="s">
        <v>66</v>
      </c>
      <c r="C220" s="86">
        <v>4000</v>
      </c>
      <c r="D220" s="86">
        <v>3800</v>
      </c>
      <c r="E220" s="154">
        <f t="shared" si="64"/>
        <v>-200</v>
      </c>
      <c r="F220" s="72"/>
      <c r="G220" s="72"/>
      <c r="H220" s="72"/>
    </row>
    <row r="221" spans="1:8" ht="16.5" customHeight="1" x14ac:dyDescent="0.25">
      <c r="A221" s="136">
        <v>313</v>
      </c>
      <c r="B221" s="136" t="s">
        <v>69</v>
      </c>
      <c r="C221" s="79">
        <f t="shared" ref="C221:D221" si="70">C222</f>
        <v>4700</v>
      </c>
      <c r="D221" s="79">
        <f t="shared" si="70"/>
        <v>4460</v>
      </c>
      <c r="E221" s="154">
        <f t="shared" si="64"/>
        <v>-240</v>
      </c>
      <c r="F221" s="72"/>
      <c r="G221" s="72"/>
      <c r="H221" s="72"/>
    </row>
    <row r="222" spans="1:8" ht="16.5" customHeight="1" x14ac:dyDescent="0.25">
      <c r="A222" s="131">
        <v>3132</v>
      </c>
      <c r="B222" s="131" t="s">
        <v>93</v>
      </c>
      <c r="C222" s="86">
        <v>4700</v>
      </c>
      <c r="D222" s="86">
        <v>4460</v>
      </c>
      <c r="E222" s="154">
        <f t="shared" si="64"/>
        <v>-240</v>
      </c>
      <c r="F222" s="72"/>
      <c r="G222" s="72"/>
      <c r="H222" s="72"/>
    </row>
    <row r="223" spans="1:8" ht="16.5" customHeight="1" x14ac:dyDescent="0.25">
      <c r="A223" s="136">
        <v>32</v>
      </c>
      <c r="B223" s="136" t="s">
        <v>10</v>
      </c>
      <c r="C223" s="79">
        <f t="shared" ref="C223:D223" si="71">C224</f>
        <v>2800</v>
      </c>
      <c r="D223" s="79">
        <f t="shared" si="71"/>
        <v>1804.28</v>
      </c>
      <c r="E223" s="154">
        <f t="shared" si="64"/>
        <v>-995.72</v>
      </c>
      <c r="F223" s="72"/>
      <c r="G223" s="72"/>
      <c r="H223" s="72"/>
    </row>
    <row r="224" spans="1:8" ht="16.5" customHeight="1" x14ac:dyDescent="0.25">
      <c r="A224" s="136">
        <v>321</v>
      </c>
      <c r="B224" s="136" t="s">
        <v>24</v>
      </c>
      <c r="C224" s="79">
        <f t="shared" ref="C224:D224" si="72">C225+C226</f>
        <v>2800</v>
      </c>
      <c r="D224" s="79">
        <f t="shared" si="72"/>
        <v>1804.28</v>
      </c>
      <c r="E224" s="154">
        <f t="shared" si="64"/>
        <v>-995.72</v>
      </c>
      <c r="F224" s="72"/>
      <c r="G224" s="72"/>
      <c r="H224" s="72"/>
    </row>
    <row r="225" spans="1:8" ht="16.5" customHeight="1" x14ac:dyDescent="0.25">
      <c r="A225" s="131">
        <v>3211</v>
      </c>
      <c r="B225" s="131" t="s">
        <v>25</v>
      </c>
      <c r="C225" s="86">
        <v>300</v>
      </c>
      <c r="D225" s="86">
        <v>300</v>
      </c>
      <c r="E225" s="154">
        <f t="shared" si="64"/>
        <v>0</v>
      </c>
      <c r="F225" s="72"/>
      <c r="G225" s="72"/>
      <c r="H225" s="72"/>
    </row>
    <row r="226" spans="1:8" ht="16.5" customHeight="1" x14ac:dyDescent="0.25">
      <c r="A226" s="131">
        <v>3212</v>
      </c>
      <c r="B226" s="131" t="s">
        <v>94</v>
      </c>
      <c r="C226" s="86">
        <v>2500</v>
      </c>
      <c r="D226" s="86">
        <v>1504.28</v>
      </c>
      <c r="E226" s="154">
        <f t="shared" si="64"/>
        <v>-995.72</v>
      </c>
      <c r="F226" s="72"/>
      <c r="G226" s="72"/>
      <c r="H226" s="72"/>
    </row>
    <row r="227" spans="1:8" x14ac:dyDescent="0.25">
      <c r="A227" s="82"/>
      <c r="B227" s="82"/>
      <c r="C227" s="82"/>
      <c r="D227" s="191"/>
      <c r="E227" s="248"/>
      <c r="F227" s="72"/>
      <c r="G227" s="72"/>
      <c r="H227" s="72"/>
    </row>
    <row r="228" spans="1:8" ht="15.75" x14ac:dyDescent="0.25">
      <c r="A228" s="82"/>
      <c r="B228" s="82"/>
      <c r="C228" s="82"/>
      <c r="D228" s="272" t="s">
        <v>205</v>
      </c>
      <c r="E228" s="272"/>
      <c r="F228" s="272"/>
      <c r="G228" s="72"/>
      <c r="H228" s="72"/>
    </row>
    <row r="229" spans="1:8" ht="15.75" x14ac:dyDescent="0.25">
      <c r="A229" s="57"/>
      <c r="B229" s="57"/>
      <c r="C229" s="82"/>
      <c r="D229" s="271" t="s">
        <v>206</v>
      </c>
      <c r="E229" s="271"/>
      <c r="F229" s="271"/>
    </row>
    <row r="230" spans="1:8" x14ac:dyDescent="0.25">
      <c r="A230" s="57"/>
      <c r="B230" s="57"/>
      <c r="C230" s="82"/>
      <c r="D230" s="191"/>
    </row>
    <row r="231" spans="1:8" x14ac:dyDescent="0.25">
      <c r="A231" s="57"/>
      <c r="B231" s="57"/>
      <c r="C231" s="82"/>
      <c r="D231" s="191"/>
    </row>
    <row r="232" spans="1:8" x14ac:dyDescent="0.25">
      <c r="A232" s="57"/>
      <c r="B232" s="57"/>
      <c r="C232" s="82"/>
      <c r="D232" s="191"/>
    </row>
    <row r="233" spans="1:8" x14ac:dyDescent="0.25">
      <c r="A233" s="57"/>
      <c r="B233" s="57"/>
      <c r="C233" s="82"/>
      <c r="D233" s="191"/>
    </row>
    <row r="234" spans="1:8" x14ac:dyDescent="0.25">
      <c r="A234" s="57"/>
      <c r="B234" s="57"/>
      <c r="C234" s="82"/>
      <c r="D234" s="191"/>
    </row>
    <row r="235" spans="1:8" x14ac:dyDescent="0.25">
      <c r="A235" s="57"/>
      <c r="B235" s="57"/>
      <c r="C235" s="82"/>
      <c r="D235" s="191"/>
    </row>
    <row r="236" spans="1:8" x14ac:dyDescent="0.25">
      <c r="A236" s="57"/>
      <c r="B236" s="57"/>
      <c r="C236" s="82"/>
      <c r="D236" s="191"/>
    </row>
    <row r="237" spans="1:8" x14ac:dyDescent="0.25">
      <c r="A237" s="57"/>
      <c r="B237" s="57"/>
      <c r="C237" s="82"/>
      <c r="D237" s="191"/>
    </row>
    <row r="238" spans="1:8" x14ac:dyDescent="0.25">
      <c r="A238" s="57"/>
      <c r="B238" s="57"/>
      <c r="C238" s="82"/>
      <c r="D238" s="191"/>
    </row>
    <row r="239" spans="1:8" x14ac:dyDescent="0.25">
      <c r="A239" s="57"/>
      <c r="B239" s="57"/>
      <c r="C239" s="82"/>
      <c r="D239" s="191"/>
    </row>
    <row r="240" spans="1:8" x14ac:dyDescent="0.25">
      <c r="A240" s="57"/>
      <c r="B240" s="57"/>
      <c r="C240" s="82"/>
      <c r="D240" s="191"/>
    </row>
    <row r="241" spans="1:4" x14ac:dyDescent="0.25">
      <c r="A241" s="57"/>
      <c r="B241" s="57"/>
      <c r="C241" s="82"/>
      <c r="D241" s="191"/>
    </row>
    <row r="242" spans="1:4" x14ac:dyDescent="0.25">
      <c r="A242" s="57"/>
      <c r="B242" s="57"/>
      <c r="C242" s="82"/>
      <c r="D242" s="191"/>
    </row>
    <row r="243" spans="1:4" x14ac:dyDescent="0.25">
      <c r="A243" s="57"/>
      <c r="B243" s="57"/>
      <c r="C243" s="82"/>
      <c r="D243" s="191"/>
    </row>
    <row r="244" spans="1:4" x14ac:dyDescent="0.25">
      <c r="A244" s="57"/>
      <c r="B244" s="57"/>
      <c r="C244" s="82"/>
      <c r="D244" s="191"/>
    </row>
    <row r="245" spans="1:4" x14ac:dyDescent="0.25">
      <c r="A245" s="57"/>
      <c r="B245" s="57"/>
      <c r="C245" s="82"/>
      <c r="D245" s="191"/>
    </row>
    <row r="246" spans="1:4" x14ac:dyDescent="0.25">
      <c r="A246" s="57"/>
      <c r="B246" s="57"/>
      <c r="C246" s="82"/>
      <c r="D246" s="191"/>
    </row>
    <row r="247" spans="1:4" x14ac:dyDescent="0.25">
      <c r="A247" s="57"/>
      <c r="B247" s="57"/>
      <c r="C247" s="82"/>
      <c r="D247" s="191"/>
    </row>
    <row r="248" spans="1:4" x14ac:dyDescent="0.25">
      <c r="A248" s="57"/>
      <c r="B248" s="57"/>
      <c r="C248" s="82"/>
      <c r="D248" s="191"/>
    </row>
    <row r="249" spans="1:4" x14ac:dyDescent="0.25">
      <c r="A249" s="57"/>
      <c r="B249" s="57"/>
      <c r="C249" s="82"/>
      <c r="D249" s="191"/>
    </row>
    <row r="250" spans="1:4" x14ac:dyDescent="0.25">
      <c r="A250" s="57"/>
      <c r="B250" s="57"/>
      <c r="C250" s="82"/>
      <c r="D250" s="191"/>
    </row>
    <row r="251" spans="1:4" x14ac:dyDescent="0.25">
      <c r="A251" s="57"/>
      <c r="B251" s="57"/>
      <c r="C251" s="82"/>
      <c r="D251" s="191"/>
    </row>
    <row r="252" spans="1:4" x14ac:dyDescent="0.25">
      <c r="A252" s="57"/>
      <c r="B252" s="57"/>
      <c r="C252" s="82"/>
      <c r="D252" s="191"/>
    </row>
    <row r="253" spans="1:4" x14ac:dyDescent="0.25">
      <c r="A253" s="57"/>
      <c r="B253" s="57"/>
      <c r="C253" s="82"/>
      <c r="D253" s="191"/>
    </row>
    <row r="254" spans="1:4" x14ac:dyDescent="0.25">
      <c r="A254" s="57"/>
      <c r="B254" s="57"/>
      <c r="C254" s="82"/>
      <c r="D254" s="191"/>
    </row>
    <row r="255" spans="1:4" x14ac:dyDescent="0.25">
      <c r="A255" s="57"/>
      <c r="B255" s="57"/>
      <c r="C255" s="82"/>
      <c r="D255" s="191"/>
    </row>
    <row r="256" spans="1:4" x14ac:dyDescent="0.25">
      <c r="A256" s="57"/>
      <c r="B256" s="57"/>
      <c r="C256" s="82"/>
      <c r="D256" s="191"/>
    </row>
    <row r="257" spans="1:4" x14ac:dyDescent="0.25">
      <c r="A257" s="57"/>
      <c r="B257" s="57"/>
      <c r="C257" s="82"/>
      <c r="D257" s="191"/>
    </row>
    <row r="258" spans="1:4" x14ac:dyDescent="0.25">
      <c r="A258" s="57"/>
      <c r="B258" s="57"/>
      <c r="C258" s="82"/>
      <c r="D258" s="191"/>
    </row>
    <row r="259" spans="1:4" x14ac:dyDescent="0.25">
      <c r="A259" s="57"/>
      <c r="B259" s="57"/>
      <c r="C259" s="82"/>
      <c r="D259" s="191"/>
    </row>
    <row r="260" spans="1:4" x14ac:dyDescent="0.25">
      <c r="A260" s="57"/>
      <c r="B260" s="57"/>
      <c r="C260" s="82"/>
      <c r="D260" s="191"/>
    </row>
    <row r="261" spans="1:4" x14ac:dyDescent="0.25">
      <c r="A261" s="57"/>
      <c r="B261" s="57"/>
      <c r="C261" s="82"/>
      <c r="D261" s="191"/>
    </row>
    <row r="262" spans="1:4" x14ac:dyDescent="0.25">
      <c r="A262" s="57"/>
      <c r="B262" s="57"/>
      <c r="C262" s="82"/>
      <c r="D262" s="191"/>
    </row>
    <row r="263" spans="1:4" x14ac:dyDescent="0.25">
      <c r="A263" s="57"/>
      <c r="B263" s="57"/>
      <c r="C263" s="82"/>
      <c r="D263" s="191"/>
    </row>
    <row r="264" spans="1:4" x14ac:dyDescent="0.25">
      <c r="A264" s="57"/>
      <c r="B264" s="57"/>
      <c r="C264" s="82"/>
      <c r="D264" s="191"/>
    </row>
    <row r="265" spans="1:4" x14ac:dyDescent="0.25">
      <c r="A265" s="57"/>
      <c r="B265" s="57"/>
      <c r="C265" s="82"/>
      <c r="D265" s="191"/>
    </row>
    <row r="266" spans="1:4" x14ac:dyDescent="0.25">
      <c r="A266" s="57"/>
      <c r="B266" s="57"/>
      <c r="C266" s="82"/>
      <c r="D266" s="191"/>
    </row>
    <row r="267" spans="1:4" x14ac:dyDescent="0.25">
      <c r="A267" s="57"/>
      <c r="B267" s="57"/>
      <c r="C267" s="82"/>
      <c r="D267" s="191"/>
    </row>
    <row r="268" spans="1:4" x14ac:dyDescent="0.25">
      <c r="A268" s="57"/>
      <c r="B268" s="57"/>
      <c r="C268" s="82"/>
      <c r="D268" s="191"/>
    </row>
    <row r="269" spans="1:4" x14ac:dyDescent="0.25">
      <c r="A269" s="57"/>
      <c r="B269" s="57"/>
      <c r="C269" s="82"/>
      <c r="D269" s="191"/>
    </row>
    <row r="270" spans="1:4" x14ac:dyDescent="0.25">
      <c r="A270" s="57"/>
      <c r="B270" s="57"/>
      <c r="C270" s="82"/>
      <c r="D270" s="191"/>
    </row>
    <row r="271" spans="1:4" x14ac:dyDescent="0.25">
      <c r="A271" s="57"/>
      <c r="B271" s="57"/>
      <c r="C271" s="82"/>
      <c r="D271" s="191"/>
    </row>
    <row r="272" spans="1:4" x14ac:dyDescent="0.25">
      <c r="A272" s="57"/>
      <c r="B272" s="57"/>
      <c r="C272" s="82"/>
      <c r="D272" s="191"/>
    </row>
    <row r="273" spans="1:4" x14ac:dyDescent="0.25">
      <c r="A273" s="57"/>
      <c r="B273" s="57"/>
      <c r="C273" s="82"/>
      <c r="D273" s="191"/>
    </row>
    <row r="274" spans="1:4" x14ac:dyDescent="0.25">
      <c r="A274" s="57"/>
      <c r="B274" s="57"/>
      <c r="C274" s="82"/>
      <c r="D274" s="191"/>
    </row>
    <row r="275" spans="1:4" x14ac:dyDescent="0.25">
      <c r="A275" s="57"/>
      <c r="B275" s="57"/>
      <c r="C275" s="82"/>
      <c r="D275" s="191"/>
    </row>
    <row r="276" spans="1:4" x14ac:dyDescent="0.25">
      <c r="A276" s="57"/>
      <c r="B276" s="57"/>
      <c r="C276" s="82"/>
      <c r="D276" s="191"/>
    </row>
    <row r="277" spans="1:4" x14ac:dyDescent="0.25">
      <c r="A277" s="57"/>
      <c r="B277" s="57"/>
      <c r="C277" s="82"/>
      <c r="D277" s="191"/>
    </row>
    <row r="278" spans="1:4" x14ac:dyDescent="0.25">
      <c r="A278" s="57"/>
      <c r="B278" s="57"/>
      <c r="C278" s="82"/>
      <c r="D278" s="191"/>
    </row>
    <row r="279" spans="1:4" x14ac:dyDescent="0.25">
      <c r="A279" s="57"/>
      <c r="B279" s="57"/>
      <c r="C279" s="82"/>
      <c r="D279" s="191"/>
    </row>
    <row r="280" spans="1:4" x14ac:dyDescent="0.25">
      <c r="A280" s="57"/>
      <c r="B280" s="57"/>
      <c r="C280" s="82"/>
      <c r="D280" s="191"/>
    </row>
    <row r="281" spans="1:4" x14ac:dyDescent="0.25">
      <c r="A281" s="57"/>
      <c r="B281" s="57"/>
      <c r="C281" s="82"/>
      <c r="D281" s="191"/>
    </row>
    <row r="282" spans="1:4" x14ac:dyDescent="0.25">
      <c r="A282" s="57"/>
      <c r="B282" s="57"/>
      <c r="C282" s="82"/>
      <c r="D282" s="191"/>
    </row>
    <row r="283" spans="1:4" x14ac:dyDescent="0.25">
      <c r="A283" s="57"/>
      <c r="B283" s="57"/>
      <c r="C283" s="82"/>
      <c r="D283" s="191"/>
    </row>
    <row r="284" spans="1:4" x14ac:dyDescent="0.25">
      <c r="A284" s="57"/>
      <c r="B284" s="57"/>
      <c r="C284" s="82"/>
      <c r="D284" s="191"/>
    </row>
    <row r="285" spans="1:4" x14ac:dyDescent="0.25">
      <c r="A285" s="57"/>
      <c r="B285" s="57"/>
      <c r="C285" s="82"/>
      <c r="D285" s="191"/>
    </row>
    <row r="286" spans="1:4" x14ac:dyDescent="0.25">
      <c r="A286" s="57"/>
      <c r="B286" s="57"/>
      <c r="C286" s="82"/>
      <c r="D286" s="191"/>
    </row>
    <row r="287" spans="1:4" x14ac:dyDescent="0.25">
      <c r="A287" s="57"/>
      <c r="B287" s="57"/>
      <c r="C287" s="82"/>
      <c r="D287" s="191"/>
    </row>
    <row r="288" spans="1:4" x14ac:dyDescent="0.25">
      <c r="A288" s="57"/>
      <c r="B288" s="57"/>
      <c r="C288" s="82"/>
      <c r="D288" s="191"/>
    </row>
    <row r="289" spans="1:5" x14ac:dyDescent="0.25">
      <c r="A289" s="51"/>
      <c r="B289" s="51"/>
      <c r="C289" s="72"/>
      <c r="D289" s="192"/>
      <c r="E289" s="249"/>
    </row>
    <row r="290" spans="1:5" x14ac:dyDescent="0.25">
      <c r="A290" s="51"/>
      <c r="B290" s="51"/>
      <c r="C290" s="72"/>
      <c r="D290" s="192"/>
      <c r="E290" s="249"/>
    </row>
    <row r="291" spans="1:5" x14ac:dyDescent="0.25">
      <c r="A291" s="51"/>
      <c r="B291" s="51"/>
      <c r="C291" s="72"/>
      <c r="D291" s="192"/>
      <c r="E291" s="249"/>
    </row>
    <row r="292" spans="1:5" x14ac:dyDescent="0.25">
      <c r="A292" s="51"/>
      <c r="B292" s="51"/>
      <c r="C292" s="72"/>
      <c r="D292" s="192"/>
      <c r="E292" s="249"/>
    </row>
    <row r="293" spans="1:5" x14ac:dyDescent="0.25">
      <c r="A293" s="51"/>
      <c r="B293" s="51"/>
      <c r="C293" s="72"/>
      <c r="D293" s="192"/>
      <c r="E293" s="249"/>
    </row>
    <row r="294" spans="1:5" x14ac:dyDescent="0.25">
      <c r="A294" s="51"/>
      <c r="B294" s="51"/>
      <c r="C294" s="72"/>
      <c r="D294" s="192"/>
      <c r="E294" s="249"/>
    </row>
    <row r="295" spans="1:5" x14ac:dyDescent="0.25">
      <c r="A295" s="51"/>
      <c r="B295" s="51"/>
      <c r="C295" s="72"/>
      <c r="D295" s="192"/>
      <c r="E295" s="249"/>
    </row>
    <row r="296" spans="1:5" x14ac:dyDescent="0.25">
      <c r="A296" s="51"/>
      <c r="B296" s="51"/>
      <c r="C296" s="72"/>
      <c r="D296" s="192"/>
      <c r="E296" s="249"/>
    </row>
    <row r="297" spans="1:5" x14ac:dyDescent="0.25">
      <c r="A297" s="51"/>
      <c r="B297" s="51"/>
      <c r="C297" s="72"/>
      <c r="D297" s="192"/>
      <c r="E297" s="249"/>
    </row>
    <row r="298" spans="1:5" x14ac:dyDescent="0.25">
      <c r="A298" s="51"/>
      <c r="B298" s="51"/>
      <c r="C298" s="72"/>
      <c r="D298" s="192"/>
      <c r="E298" s="249"/>
    </row>
    <row r="299" spans="1:5" x14ac:dyDescent="0.25">
      <c r="A299" s="51"/>
      <c r="B299" s="51"/>
      <c r="C299" s="72"/>
      <c r="D299" s="192"/>
      <c r="E299" s="249"/>
    </row>
    <row r="300" spans="1:5" x14ac:dyDescent="0.25">
      <c r="A300" s="51"/>
      <c r="B300" s="51"/>
      <c r="C300" s="72"/>
      <c r="D300" s="192"/>
      <c r="E300" s="249"/>
    </row>
    <row r="301" spans="1:5" x14ac:dyDescent="0.25">
      <c r="A301" s="51"/>
      <c r="B301" s="51"/>
      <c r="C301" s="72"/>
      <c r="D301" s="192"/>
      <c r="E301" s="249"/>
    </row>
    <row r="302" spans="1:5" x14ac:dyDescent="0.25">
      <c r="A302" s="51"/>
      <c r="B302" s="51"/>
      <c r="C302" s="72"/>
      <c r="D302" s="192"/>
      <c r="E302" s="249"/>
    </row>
    <row r="303" spans="1:5" x14ac:dyDescent="0.25">
      <c r="A303" s="51"/>
      <c r="B303" s="51"/>
      <c r="C303" s="72"/>
      <c r="D303" s="192"/>
      <c r="E303" s="249"/>
    </row>
    <row r="304" spans="1:5" x14ac:dyDescent="0.25">
      <c r="A304" s="51"/>
      <c r="B304" s="51"/>
      <c r="C304" s="72"/>
      <c r="D304" s="192"/>
      <c r="E304" s="249"/>
    </row>
    <row r="305" spans="1:5" x14ac:dyDescent="0.25">
      <c r="A305" s="51"/>
      <c r="B305" s="51"/>
      <c r="C305" s="72"/>
      <c r="D305" s="192"/>
      <c r="E305" s="249"/>
    </row>
    <row r="306" spans="1:5" x14ac:dyDescent="0.25">
      <c r="A306" s="51"/>
      <c r="B306" s="51"/>
      <c r="C306" s="72"/>
      <c r="D306" s="192"/>
      <c r="E306" s="249"/>
    </row>
    <row r="307" spans="1:5" x14ac:dyDescent="0.25">
      <c r="A307" s="51"/>
      <c r="B307" s="51"/>
      <c r="C307" s="72"/>
      <c r="D307" s="192"/>
      <c r="E307" s="249"/>
    </row>
    <row r="308" spans="1:5" x14ac:dyDescent="0.25">
      <c r="A308" s="51"/>
      <c r="B308" s="51"/>
      <c r="C308" s="72"/>
      <c r="D308" s="192"/>
      <c r="E308" s="249"/>
    </row>
    <row r="309" spans="1:5" x14ac:dyDescent="0.25">
      <c r="A309" s="51"/>
      <c r="B309" s="51"/>
      <c r="C309" s="72"/>
      <c r="D309" s="192"/>
      <c r="E309" s="249"/>
    </row>
    <row r="310" spans="1:5" x14ac:dyDescent="0.25">
      <c r="A310" s="51"/>
      <c r="B310" s="51"/>
      <c r="C310" s="72"/>
      <c r="D310" s="192"/>
      <c r="E310" s="249"/>
    </row>
    <row r="311" spans="1:5" x14ac:dyDescent="0.25">
      <c r="A311" s="51"/>
      <c r="B311" s="51"/>
      <c r="C311" s="72"/>
      <c r="D311" s="192"/>
      <c r="E311" s="249"/>
    </row>
    <row r="312" spans="1:5" x14ac:dyDescent="0.25">
      <c r="A312" s="51"/>
      <c r="B312" s="51"/>
      <c r="C312" s="72"/>
      <c r="D312" s="192"/>
      <c r="E312" s="249"/>
    </row>
    <row r="313" spans="1:5" x14ac:dyDescent="0.25">
      <c r="A313" s="51"/>
      <c r="B313" s="51"/>
      <c r="C313" s="72"/>
      <c r="D313" s="192"/>
      <c r="E313" s="249"/>
    </row>
    <row r="314" spans="1:5" x14ac:dyDescent="0.25">
      <c r="A314" s="51"/>
      <c r="B314" s="51"/>
      <c r="C314" s="72"/>
      <c r="D314" s="192"/>
      <c r="E314" s="249"/>
    </row>
    <row r="315" spans="1:5" x14ac:dyDescent="0.25">
      <c r="A315" s="51"/>
      <c r="B315" s="51"/>
      <c r="C315" s="72"/>
      <c r="D315" s="192"/>
      <c r="E315" s="249"/>
    </row>
    <row r="316" spans="1:5" x14ac:dyDescent="0.25">
      <c r="A316" s="51"/>
      <c r="B316" s="51"/>
      <c r="C316" s="72"/>
      <c r="D316" s="192"/>
      <c r="E316" s="249"/>
    </row>
    <row r="317" spans="1:5" x14ac:dyDescent="0.25">
      <c r="A317" s="51"/>
      <c r="B317" s="51"/>
      <c r="C317" s="72"/>
      <c r="D317" s="192"/>
      <c r="E317" s="249"/>
    </row>
    <row r="318" spans="1:5" x14ac:dyDescent="0.25">
      <c r="A318" s="51"/>
      <c r="B318" s="51"/>
      <c r="C318" s="72"/>
      <c r="D318" s="192"/>
      <c r="E318" s="249"/>
    </row>
    <row r="319" spans="1:5" x14ac:dyDescent="0.25">
      <c r="A319" s="51"/>
      <c r="B319" s="51"/>
      <c r="C319" s="72"/>
      <c r="D319" s="192"/>
      <c r="E319" s="249"/>
    </row>
    <row r="320" spans="1:5" x14ac:dyDescent="0.25">
      <c r="A320" s="51"/>
      <c r="B320" s="51"/>
      <c r="C320" s="72"/>
      <c r="D320" s="192"/>
      <c r="E320" s="249"/>
    </row>
    <row r="321" spans="1:5" x14ac:dyDescent="0.25">
      <c r="A321" s="51"/>
      <c r="B321" s="51"/>
      <c r="C321" s="72"/>
      <c r="D321" s="192"/>
      <c r="E321" s="249"/>
    </row>
    <row r="322" spans="1:5" x14ac:dyDescent="0.25">
      <c r="A322" s="51"/>
      <c r="B322" s="51"/>
      <c r="C322" s="72"/>
      <c r="D322" s="192"/>
      <c r="E322" s="249"/>
    </row>
    <row r="323" spans="1:5" x14ac:dyDescent="0.25">
      <c r="A323" s="51"/>
      <c r="B323" s="51"/>
      <c r="C323" s="72"/>
      <c r="D323" s="192"/>
      <c r="E323" s="249"/>
    </row>
    <row r="324" spans="1:5" x14ac:dyDescent="0.25">
      <c r="A324" s="51"/>
      <c r="B324" s="51"/>
      <c r="C324" s="72"/>
      <c r="D324" s="192"/>
      <c r="E324" s="249"/>
    </row>
    <row r="325" spans="1:5" x14ac:dyDescent="0.25">
      <c r="A325" s="51"/>
      <c r="B325" s="51"/>
      <c r="C325" s="72"/>
      <c r="D325" s="192"/>
      <c r="E325" s="249"/>
    </row>
    <row r="326" spans="1:5" x14ac:dyDescent="0.25">
      <c r="A326" s="51"/>
      <c r="B326" s="51"/>
      <c r="C326" s="72"/>
      <c r="D326" s="192"/>
      <c r="E326" s="249"/>
    </row>
    <row r="327" spans="1:5" x14ac:dyDescent="0.25">
      <c r="A327" s="51"/>
      <c r="B327" s="51"/>
      <c r="C327" s="72"/>
      <c r="D327" s="192"/>
      <c r="E327" s="249"/>
    </row>
    <row r="328" spans="1:5" x14ac:dyDescent="0.25">
      <c r="A328" s="51"/>
      <c r="B328" s="51"/>
      <c r="C328" s="72"/>
      <c r="D328" s="192"/>
      <c r="E328" s="249"/>
    </row>
    <row r="329" spans="1:5" x14ac:dyDescent="0.25">
      <c r="A329" s="51"/>
      <c r="B329" s="51"/>
      <c r="C329" s="72"/>
      <c r="D329" s="192"/>
      <c r="E329" s="249"/>
    </row>
    <row r="330" spans="1:5" x14ac:dyDescent="0.25">
      <c r="A330" s="51"/>
      <c r="B330" s="51"/>
      <c r="C330" s="72"/>
      <c r="D330" s="192"/>
      <c r="E330" s="249"/>
    </row>
    <row r="331" spans="1:5" x14ac:dyDescent="0.25">
      <c r="A331" s="51"/>
      <c r="B331" s="51"/>
      <c r="C331" s="72"/>
      <c r="D331" s="192"/>
      <c r="E331" s="249"/>
    </row>
    <row r="332" spans="1:5" x14ac:dyDescent="0.25">
      <c r="A332" s="51"/>
      <c r="B332" s="51"/>
      <c r="C332" s="72"/>
      <c r="D332" s="192"/>
      <c r="E332" s="249"/>
    </row>
    <row r="333" spans="1:5" x14ac:dyDescent="0.25">
      <c r="A333" s="51"/>
      <c r="B333" s="51"/>
      <c r="C333" s="72"/>
      <c r="D333" s="192"/>
      <c r="E333" s="249"/>
    </row>
    <row r="334" spans="1:5" x14ac:dyDescent="0.25">
      <c r="A334" s="51"/>
      <c r="B334" s="51"/>
      <c r="C334" s="72"/>
      <c r="D334" s="192"/>
      <c r="E334" s="249"/>
    </row>
    <row r="335" spans="1:5" x14ac:dyDescent="0.25">
      <c r="A335" s="51"/>
      <c r="B335" s="51"/>
      <c r="C335" s="72"/>
      <c r="D335" s="192"/>
      <c r="E335" s="249"/>
    </row>
    <row r="336" spans="1:5" x14ac:dyDescent="0.25">
      <c r="A336" s="51"/>
      <c r="B336" s="51"/>
      <c r="C336" s="72"/>
      <c r="D336" s="192"/>
      <c r="E336" s="249"/>
    </row>
    <row r="337" spans="1:5" x14ac:dyDescent="0.25">
      <c r="A337" s="51"/>
      <c r="B337" s="51"/>
      <c r="C337" s="72"/>
      <c r="D337" s="192"/>
      <c r="E337" s="249"/>
    </row>
    <row r="338" spans="1:5" x14ac:dyDescent="0.25">
      <c r="A338" s="51"/>
      <c r="B338" s="51"/>
      <c r="C338" s="72"/>
      <c r="D338" s="192"/>
      <c r="E338" s="249"/>
    </row>
    <row r="339" spans="1:5" x14ac:dyDescent="0.25">
      <c r="A339" s="51"/>
      <c r="B339" s="51"/>
      <c r="C339" s="72"/>
      <c r="D339" s="192"/>
      <c r="E339" s="249"/>
    </row>
    <row r="340" spans="1:5" x14ac:dyDescent="0.25">
      <c r="A340" s="51"/>
      <c r="B340" s="51"/>
      <c r="C340" s="72"/>
      <c r="D340" s="192"/>
      <c r="E340" s="249"/>
    </row>
    <row r="341" spans="1:5" x14ac:dyDescent="0.25">
      <c r="A341" s="51"/>
      <c r="B341" s="51"/>
      <c r="C341" s="72"/>
      <c r="D341" s="192"/>
      <c r="E341" s="249"/>
    </row>
    <row r="342" spans="1:5" x14ac:dyDescent="0.25">
      <c r="A342" s="51"/>
      <c r="B342" s="51"/>
      <c r="C342" s="72"/>
      <c r="D342" s="192"/>
      <c r="E342" s="249"/>
    </row>
    <row r="343" spans="1:5" x14ac:dyDescent="0.25">
      <c r="A343" s="51"/>
      <c r="B343" s="51"/>
      <c r="C343" s="72"/>
      <c r="D343" s="192"/>
      <c r="E343" s="249"/>
    </row>
    <row r="344" spans="1:5" x14ac:dyDescent="0.25">
      <c r="A344" s="51"/>
      <c r="B344" s="51"/>
      <c r="C344" s="72"/>
      <c r="D344" s="192"/>
      <c r="E344" s="249"/>
    </row>
    <row r="345" spans="1:5" x14ac:dyDescent="0.25">
      <c r="A345" s="51"/>
      <c r="B345" s="51"/>
      <c r="C345" s="72"/>
      <c r="D345" s="192"/>
      <c r="E345" s="249"/>
    </row>
    <row r="346" spans="1:5" x14ac:dyDescent="0.25">
      <c r="A346" s="51"/>
      <c r="B346" s="51"/>
      <c r="C346" s="72"/>
      <c r="D346" s="192"/>
      <c r="E346" s="249"/>
    </row>
    <row r="347" spans="1:5" x14ac:dyDescent="0.25">
      <c r="A347" s="51"/>
      <c r="B347" s="51"/>
      <c r="C347" s="72"/>
      <c r="D347" s="192"/>
      <c r="E347" s="249"/>
    </row>
    <row r="348" spans="1:5" x14ac:dyDescent="0.25">
      <c r="A348" s="51"/>
      <c r="B348" s="51"/>
      <c r="C348" s="72"/>
      <c r="D348" s="192"/>
      <c r="E348" s="249"/>
    </row>
    <row r="349" spans="1:5" x14ac:dyDescent="0.25">
      <c r="A349" s="51"/>
      <c r="B349" s="51"/>
      <c r="C349" s="72"/>
      <c r="D349" s="192"/>
      <c r="E349" s="249"/>
    </row>
    <row r="350" spans="1:5" x14ac:dyDescent="0.25">
      <c r="A350" s="51"/>
      <c r="B350" s="51"/>
      <c r="C350" s="72"/>
      <c r="D350" s="192"/>
      <c r="E350" s="249"/>
    </row>
    <row r="351" spans="1:5" x14ac:dyDescent="0.25">
      <c r="A351" s="51"/>
      <c r="B351" s="51"/>
      <c r="C351" s="72"/>
      <c r="D351" s="192"/>
      <c r="E351" s="249"/>
    </row>
    <row r="352" spans="1:5" x14ac:dyDescent="0.25">
      <c r="A352" s="51"/>
      <c r="B352" s="51"/>
      <c r="C352" s="72"/>
      <c r="D352" s="192"/>
      <c r="E352" s="249"/>
    </row>
    <row r="353" spans="1:5" x14ac:dyDescent="0.25">
      <c r="A353" s="51"/>
      <c r="B353" s="51"/>
      <c r="C353" s="72"/>
      <c r="D353" s="192"/>
      <c r="E353" s="249"/>
    </row>
    <row r="354" spans="1:5" x14ac:dyDescent="0.25">
      <c r="A354" s="51"/>
      <c r="B354" s="51"/>
      <c r="C354" s="72"/>
      <c r="D354" s="192"/>
      <c r="E354" s="249"/>
    </row>
    <row r="355" spans="1:5" x14ac:dyDescent="0.25">
      <c r="A355" s="51"/>
      <c r="B355" s="51"/>
      <c r="C355" s="72"/>
      <c r="D355" s="192"/>
      <c r="E355" s="249"/>
    </row>
    <row r="356" spans="1:5" x14ac:dyDescent="0.25">
      <c r="A356" s="51"/>
      <c r="B356" s="51"/>
      <c r="C356" s="72"/>
      <c r="D356" s="192"/>
      <c r="E356" s="249"/>
    </row>
    <row r="357" spans="1:5" x14ac:dyDescent="0.25">
      <c r="A357" s="51"/>
      <c r="B357" s="51"/>
      <c r="C357" s="72"/>
      <c r="D357" s="192"/>
      <c r="E357" s="249"/>
    </row>
    <row r="358" spans="1:5" x14ac:dyDescent="0.25">
      <c r="A358" s="51"/>
      <c r="B358" s="51"/>
      <c r="C358" s="72"/>
      <c r="D358" s="192"/>
      <c r="E358" s="249"/>
    </row>
    <row r="359" spans="1:5" x14ac:dyDescent="0.25">
      <c r="A359" s="51"/>
      <c r="B359" s="51"/>
      <c r="C359" s="72"/>
      <c r="D359" s="192"/>
      <c r="E359" s="249"/>
    </row>
    <row r="360" spans="1:5" x14ac:dyDescent="0.25">
      <c r="A360" s="51"/>
      <c r="B360" s="51"/>
      <c r="C360" s="72"/>
      <c r="D360" s="192"/>
      <c r="E360" s="249"/>
    </row>
    <row r="361" spans="1:5" x14ac:dyDescent="0.25">
      <c r="A361" s="51"/>
      <c r="B361" s="51"/>
      <c r="C361" s="72"/>
      <c r="D361" s="192"/>
      <c r="E361" s="249"/>
    </row>
    <row r="362" spans="1:5" x14ac:dyDescent="0.25">
      <c r="A362" s="51"/>
      <c r="B362" s="51"/>
      <c r="C362" s="72"/>
      <c r="D362" s="192"/>
      <c r="E362" s="249"/>
    </row>
    <row r="363" spans="1:5" x14ac:dyDescent="0.25">
      <c r="A363" s="51"/>
      <c r="B363" s="51"/>
      <c r="C363" s="72"/>
      <c r="D363" s="192"/>
      <c r="E363" s="249"/>
    </row>
    <row r="364" spans="1:5" x14ac:dyDescent="0.25">
      <c r="A364" s="51"/>
      <c r="B364" s="51"/>
      <c r="C364" s="72"/>
      <c r="D364" s="192"/>
      <c r="E364" s="249"/>
    </row>
    <row r="365" spans="1:5" x14ac:dyDescent="0.25">
      <c r="A365" s="51"/>
      <c r="B365" s="51"/>
      <c r="C365" s="72"/>
      <c r="D365" s="192"/>
      <c r="E365" s="249"/>
    </row>
    <row r="366" spans="1:5" x14ac:dyDescent="0.25">
      <c r="A366" s="51"/>
      <c r="B366" s="51"/>
      <c r="C366" s="72"/>
      <c r="D366" s="192"/>
      <c r="E366" s="249"/>
    </row>
    <row r="367" spans="1:5" x14ac:dyDescent="0.25">
      <c r="A367" s="51"/>
      <c r="B367" s="51"/>
      <c r="C367" s="72"/>
      <c r="D367" s="192"/>
      <c r="E367" s="249"/>
    </row>
    <row r="368" spans="1:5" x14ac:dyDescent="0.25">
      <c r="A368" s="51"/>
      <c r="B368" s="51"/>
      <c r="C368" s="72"/>
      <c r="D368" s="192"/>
      <c r="E368" s="249"/>
    </row>
    <row r="369" spans="1:5" x14ac:dyDescent="0.25">
      <c r="A369" s="51"/>
      <c r="B369" s="51"/>
      <c r="C369" s="72"/>
      <c r="D369" s="192"/>
      <c r="E369" s="249"/>
    </row>
    <row r="370" spans="1:5" x14ac:dyDescent="0.25">
      <c r="A370" s="51"/>
      <c r="B370" s="51"/>
      <c r="C370" s="72"/>
      <c r="D370" s="192"/>
      <c r="E370" s="249"/>
    </row>
    <row r="371" spans="1:5" x14ac:dyDescent="0.25">
      <c r="A371" s="51"/>
      <c r="B371" s="51"/>
      <c r="C371" s="72"/>
      <c r="D371" s="192"/>
      <c r="E371" s="249"/>
    </row>
    <row r="372" spans="1:5" x14ac:dyDescent="0.25">
      <c r="A372" s="51"/>
      <c r="B372" s="51"/>
      <c r="C372" s="72"/>
      <c r="D372" s="192"/>
      <c r="E372" s="249"/>
    </row>
  </sheetData>
  <mergeCells count="22">
    <mergeCell ref="D228:F228"/>
    <mergeCell ref="D229:F229"/>
    <mergeCell ref="A215:B215"/>
    <mergeCell ref="A160:B160"/>
    <mergeCell ref="A188:B188"/>
    <mergeCell ref="A214:B214"/>
    <mergeCell ref="A11:B11"/>
    <mergeCell ref="A124:B124"/>
    <mergeCell ref="A185:B185"/>
    <mergeCell ref="A180:B180"/>
    <mergeCell ref="A145:B145"/>
    <mergeCell ref="A164:B164"/>
    <mergeCell ref="A94:B94"/>
    <mergeCell ref="A71:B71"/>
    <mergeCell ref="A48:B48"/>
    <mergeCell ref="A41:B41"/>
    <mergeCell ref="A5:B5"/>
    <mergeCell ref="A3:E3"/>
    <mergeCell ref="A2:E2"/>
    <mergeCell ref="A6:B6"/>
    <mergeCell ref="A8:B8"/>
    <mergeCell ref="A7:B7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  <rowBreaks count="1" manualBreakCount="1">
    <brk id="1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Prihodi i rashodi po ekon.</vt:lpstr>
      <vt:lpstr>Prihodi i rashodi po izvorima </vt:lpstr>
      <vt:lpstr>Račun fin prema izvorima f</vt:lpstr>
      <vt:lpstr>Rashodi prema funkcijskoj kl</vt:lpstr>
      <vt:lpstr>Račun financiranja</vt:lpstr>
      <vt:lpstr>Posebni dio</vt:lpstr>
      <vt:lpstr>'Prihodi i rashodi po ekon.'!Podrucje_ispisa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2024-09-25T10:40:35Z</cp:lastPrinted>
  <dcterms:created xsi:type="dcterms:W3CDTF">2022-08-12T12:51:27Z</dcterms:created>
  <dcterms:modified xsi:type="dcterms:W3CDTF">2024-09-25T10:49:23Z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