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<sst xmlns="http://schemas.openxmlformats.org/spreadsheetml/2006/main" count="434" uniqueCount="189">
  <si>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</si>
  <si>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</si>
  <si>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</si>
  <si>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</si>
  <si>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</si>
  <si>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</si>
  <si>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</si>
  <si>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</si>
  <si>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</si>
  <si>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</si>
  <si>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</si>
  <si>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</si>
  <si>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</si>
  <si>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</si>
  <si>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</si>
  <si>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</si>
  <si>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</si>
  <si>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</si>
  <si>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</si>
  <si>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</si>
  <si>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</si>
  <si>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</si>
  <si>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</si>
  <si>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</si>
  <si>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</si>
  <si>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</si>
  <si>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</si>
  <si>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</si>
  <si>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</si>
  <si>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</si>
  <si>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</si>
  <si>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</si>
  <si>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</si>
  <si>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</si>
  <si>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</si>
  <si>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</si>
  <si>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</si>
  <si>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</si>
  <si>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</si>
  <si>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</si>
  <si>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</si>
  <si>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</si>
  <si>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</si>
  <si>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</si>
  <si>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</si>
  <si>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</si>
  <si>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</si>
  <si>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</si>
  <si>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</si>
  <si>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</si>
  <si>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</si>
  <si>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</si>
  <si>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</si>
  <si>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</si>
  <si>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</si>
  <si>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</si>
  <si>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</si>
  <si>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</si>
  <si>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</si>
  <si>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</si>
  <si>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</si>
  <si>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</si>
  <si>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</si>
  <si>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</si>
  <si>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</si>
  <si>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</si>
  <si>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</si>
  <si>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</si>
  <si>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</si>
  <si>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</si>
  <si>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</si>
  <si>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</si>
  <si>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</si>
  <si>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</si>
  <si>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</si>
  <si>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</si>
  <si>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</si>
  <si>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</si>
  <si>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</si>
  <si>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</si>
  <si>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</si>
  <si>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</si>
  <si>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</si>
  <si>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</si>
  <si>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</si>
  <si>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</si>
  <si>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</si>
  <si>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</si>
  <si>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</si>
  <si>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</si>
  <si>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</si>
  <si>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</si>
  <si>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</si>
  <si>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</si>
  <si>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</si>
  <si>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</si>
  <si>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</si>
  <si>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</si>
  <si>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</si>
  <si>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</si>
  <si>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</si>
  <si>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</si>
  <si>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</si>
  <si>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</si>
  <si>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</si>
  <si>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</si>
  <si>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</si>
  <si>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</si>
  <si>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</si>
  <si>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</si>
  <si>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</si>
  <si>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</si>
  <si>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</si>
  <si>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</si>
  <si>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</si>
  <si>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</si>
  <si>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</si>
  <si>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</si>
  <si>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</si>
  <si>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</si>
  <si>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</si>
  <si>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</si>
  <si>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</si>
  <si>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</si>
  <si>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</si>
  <si>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</si>
  <si>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</si>
  <si>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</si>
  <si>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</si>
  <si>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</si>
  <si>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</si>
  <si>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</si>
  <si>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</si>
  <si>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</si>
  <si>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</si>
  <si>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</si>
  <si>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</si>
  <si>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</si>
  <si>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</si>
  <si>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</si>
  <si>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</si>
  <si>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</si>
  <si>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</si>
  <si>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</si>
  <si>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</si>
  <si>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</si>
  <si>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</si>
  <si>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</si>
  <si>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</si>
  <si>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</si>
  <si>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</si>
  <si>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</si>
  <si>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</si>
  <si>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</si>
  <si>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</si>
  <si>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</si>
  <si>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</si>
  <si>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</si>
  <si>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</si>
  <si>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</si>
  <si>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FINANCIJSKI PLAN ZA 2017.GODINU</t>
  </si>
  <si>
    <t>PROJEKCIJA ZA 2018. I 2019. GODINU</t>
  </si>
  <si>
    <t>2019.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</si>
  <si>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</si>
  <si>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</si>
  <si>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</si>
  <si>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</si>
  <si>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</si>
  <si>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</si>
  <si>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</si>
  <si>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</si>
  <si>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</si>
  <si>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</si>
  <si>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</si>
  <si>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</si>
  <si>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</si>
  <si>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</si>
  <si>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</si>
  <si>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</si>
  <si>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</si>
  <si>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</si>
  <si>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</si>
  <si>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</si>
  <si>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</si>
  <si>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</si>
  <si>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</si>
  <si>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</si>
  <si>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</si>
  <si>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ANTE KOVAČIĆA, ZLATAR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</si>
</sst>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B4" sqref="B4:H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188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152</v>
      </c>
      <c r="M9" s="23" t="s">
        <v>153</v>
      </c>
      <c r="N9" s="23" t="s">
        <v>162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5561000</v>
      </c>
      <c r="D11" s="30">
        <f t="shared" si="0"/>
        <v>686498</v>
      </c>
      <c r="E11" s="30">
        <f t="shared" si="0"/>
        <v>118690</v>
      </c>
      <c r="F11" s="30">
        <f t="shared" si="0"/>
        <v>20000</v>
      </c>
      <c r="G11" s="30">
        <f t="shared" si="0"/>
        <v>389500</v>
      </c>
      <c r="H11" s="30">
        <f t="shared" si="0"/>
        <v>13000</v>
      </c>
      <c r="I11" s="30">
        <f t="shared" si="0"/>
        <v>4000</v>
      </c>
      <c r="J11" s="30">
        <f t="shared" si="0"/>
        <v>0</v>
      </c>
      <c r="K11" s="30">
        <f t="shared" si="0"/>
        <v>0</v>
      </c>
      <c r="L11" s="30">
        <f>SUM(C11:K11)</f>
        <v>6792688</v>
      </c>
      <c r="M11" s="30">
        <v>6796953</v>
      </c>
      <c r="N11" s="30">
        <v>6805568</v>
      </c>
    </row>
    <row r="12" spans="1:14" ht="12.75">
      <c r="A12" s="10">
        <v>63</v>
      </c>
      <c r="B12" s="10" t="s">
        <v>9</v>
      </c>
      <c r="C12" s="30">
        <f aca="true" t="shared" si="1" ref="C12:L12">SUM(C13:C36)</f>
        <v>5561000</v>
      </c>
      <c r="D12" s="30">
        <f t="shared" si="1"/>
        <v>0</v>
      </c>
      <c r="E12" s="30">
        <f t="shared" si="1"/>
        <v>0</v>
      </c>
      <c r="F12" s="30">
        <f t="shared" si="1"/>
        <v>20000</v>
      </c>
      <c r="G12" s="30">
        <f t="shared" si="1"/>
        <v>10000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5591000</v>
      </c>
      <c r="M12" s="30">
        <v>5591300</v>
      </c>
      <c r="N12" s="30">
        <v>5591906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>
        <v>20000</v>
      </c>
      <c r="G16" s="32"/>
      <c r="H16" s="32"/>
      <c r="I16" s="32"/>
      <c r="J16" s="32"/>
      <c r="K16" s="32"/>
      <c r="L16" s="32">
        <f aca="true" t="shared" si="2" ref="L16:L60">SUM(C16:K16)</f>
        <v>20000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>
        <v>10000</v>
      </c>
      <c r="H21" s="32"/>
      <c r="I21" s="32"/>
      <c r="J21" s="32"/>
      <c r="K21" s="32"/>
      <c r="L21" s="32">
        <f t="shared" si="2"/>
        <v>10000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175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2"/>
        <v>0</v>
      </c>
      <c r="M23" s="31"/>
      <c r="N23" s="31"/>
    </row>
    <row r="24" spans="1:14" ht="12.75">
      <c r="A24" s="6">
        <v>63613</v>
      </c>
      <c r="B24" s="6" t="s">
        <v>173</v>
      </c>
      <c r="C24" s="32">
        <v>5561000</v>
      </c>
      <c r="D24" s="32"/>
      <c r="E24" s="32"/>
      <c r="F24" s="32"/>
      <c r="G24" s="30"/>
      <c r="H24" s="32"/>
      <c r="I24" s="32"/>
      <c r="J24" s="32"/>
      <c r="K24" s="32"/>
      <c r="L24" s="32">
        <f t="shared" si="2"/>
        <v>5561000</v>
      </c>
      <c r="M24" s="31"/>
      <c r="N24" s="31"/>
    </row>
    <row r="25" spans="1:14" ht="12.75">
      <c r="A25" s="6">
        <v>63622</v>
      </c>
      <c r="B25" s="6" t="s">
        <v>179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174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177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176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178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180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181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182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183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165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184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166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379500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379500</v>
      </c>
      <c r="M42" s="30">
        <v>383295</v>
      </c>
      <c r="N42" s="30">
        <v>390961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379500</v>
      </c>
      <c r="H43" s="32"/>
      <c r="I43" s="32"/>
      <c r="J43" s="32"/>
      <c r="K43" s="32"/>
      <c r="L43" s="32">
        <f t="shared" si="2"/>
        <v>379500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13000</v>
      </c>
      <c r="I44" s="30">
        <f t="shared" si="5"/>
        <v>4000</v>
      </c>
      <c r="J44" s="30">
        <f t="shared" si="5"/>
        <v>0</v>
      </c>
      <c r="K44" s="30">
        <f t="shared" si="5"/>
        <v>0</v>
      </c>
      <c r="L44" s="33">
        <f t="shared" si="2"/>
        <v>17000</v>
      </c>
      <c r="M44" s="30">
        <v>17170</v>
      </c>
      <c r="N44" s="30">
        <v>17513</v>
      </c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13000</v>
      </c>
      <c r="I46" s="32"/>
      <c r="J46" s="32"/>
      <c r="K46" s="32"/>
      <c r="L46" s="32">
        <f t="shared" si="2"/>
        <v>13000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4000</v>
      </c>
      <c r="J47" s="32"/>
      <c r="K47" s="32"/>
      <c r="L47" s="32">
        <f t="shared" si="2"/>
        <v>4000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686498</v>
      </c>
      <c r="E49" s="30">
        <f t="shared" si="6"/>
        <v>118690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805188</v>
      </c>
      <c r="M49" s="30">
        <v>805188</v>
      </c>
      <c r="N49" s="30">
        <v>805188</v>
      </c>
    </row>
    <row r="50" spans="1:14" ht="12.75">
      <c r="A50" s="6">
        <v>67111</v>
      </c>
      <c r="B50" s="6" t="s">
        <v>21</v>
      </c>
      <c r="C50" s="32"/>
      <c r="D50" s="32">
        <v>686498</v>
      </c>
      <c r="E50" s="32">
        <v>118690</v>
      </c>
      <c r="F50" s="32"/>
      <c r="G50" s="32"/>
      <c r="H50" s="32"/>
      <c r="I50" s="32"/>
      <c r="J50" s="32"/>
      <c r="K50" s="32"/>
      <c r="L50" s="32">
        <f t="shared" si="2"/>
        <v>805188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5000</v>
      </c>
      <c r="K53" s="30">
        <f t="shared" si="7"/>
        <v>0</v>
      </c>
      <c r="L53" s="33">
        <f t="shared" si="2"/>
        <v>5000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5000</v>
      </c>
      <c r="K54" s="30">
        <f t="shared" si="8"/>
        <v>0</v>
      </c>
      <c r="L54" s="33">
        <f t="shared" si="2"/>
        <v>5000</v>
      </c>
      <c r="M54" s="30">
        <v>5050</v>
      </c>
      <c r="N54" s="30">
        <v>5151</v>
      </c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5000</v>
      </c>
      <c r="K55" s="32"/>
      <c r="L55" s="32">
        <f t="shared" si="2"/>
        <v>5000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11" ref="C62:L62">SUM(C11+C53+C58)</f>
        <v>5561000</v>
      </c>
      <c r="D62" s="30">
        <f t="shared" si="11"/>
        <v>686498</v>
      </c>
      <c r="E62" s="30">
        <f t="shared" si="11"/>
        <v>118690</v>
      </c>
      <c r="F62" s="30">
        <f t="shared" si="11"/>
        <v>20000</v>
      </c>
      <c r="G62" s="30">
        <f t="shared" si="11"/>
        <v>389500</v>
      </c>
      <c r="H62" s="30">
        <f t="shared" si="11"/>
        <v>13000</v>
      </c>
      <c r="I62" s="30">
        <f t="shared" si="11"/>
        <v>4000</v>
      </c>
      <c r="J62" s="30">
        <f t="shared" si="11"/>
        <v>5000</v>
      </c>
      <c r="K62" s="30">
        <f t="shared" si="11"/>
        <v>0</v>
      </c>
      <c r="L62" s="30">
        <f t="shared" si="11"/>
        <v>6797688</v>
      </c>
      <c r="M62" s="30">
        <v>6802003</v>
      </c>
      <c r="N62" s="30">
        <v>6810719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1" t="s">
        <v>156</v>
      </c>
      <c r="B65" s="42"/>
      <c r="C65" s="4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3" t="s">
        <v>142</v>
      </c>
      <c r="C67" s="4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139</v>
      </c>
      <c r="C68" s="44"/>
      <c r="D68" s="44"/>
      <c r="E68" s="44"/>
      <c r="F68" s="44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f>SUM(D73+D78+D116)</f>
        <v>668498</v>
      </c>
      <c r="E72" s="30"/>
      <c r="F72" s="30"/>
      <c r="G72" s="30"/>
      <c r="H72" s="30"/>
      <c r="I72" s="30"/>
      <c r="J72" s="30"/>
      <c r="K72" s="30"/>
      <c r="L72" s="30">
        <f>SUM(D72+F72)</f>
        <v>668498</v>
      </c>
      <c r="M72" s="30">
        <f>SUM(M73+M78+M116)</f>
        <v>668498</v>
      </c>
      <c r="N72" s="30">
        <f>SUM(N73+N78+N116)</f>
        <v>668498</v>
      </c>
    </row>
    <row r="73" spans="1:14" ht="12.75">
      <c r="A73" s="10">
        <v>31</v>
      </c>
      <c r="B73" s="10" t="s">
        <v>27</v>
      </c>
      <c r="C73" s="30"/>
      <c r="D73" s="30">
        <f>SUM(D74:D77)</f>
        <v>0</v>
      </c>
      <c r="E73" s="30"/>
      <c r="F73" s="30"/>
      <c r="G73" s="30"/>
      <c r="H73" s="30"/>
      <c r="I73" s="30"/>
      <c r="J73" s="30"/>
      <c r="K73" s="30"/>
      <c r="L73" s="30">
        <f aca="true" t="shared" si="12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12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f>SUM(D79:D115)</f>
        <v>661998</v>
      </c>
      <c r="E78" s="30"/>
      <c r="F78" s="30"/>
      <c r="G78" s="30"/>
      <c r="H78" s="30"/>
      <c r="I78" s="30"/>
      <c r="J78" s="30"/>
      <c r="K78" s="30"/>
      <c r="L78" s="30">
        <f t="shared" si="12"/>
        <v>661998</v>
      </c>
      <c r="M78" s="30">
        <v>661998</v>
      </c>
      <c r="N78" s="30">
        <v>661998</v>
      </c>
    </row>
    <row r="79" spans="1:14" ht="12.75">
      <c r="A79" s="6">
        <v>32119</v>
      </c>
      <c r="B79" s="6" t="s">
        <v>96</v>
      </c>
      <c r="C79" s="32"/>
      <c r="D79" s="32">
        <v>15000</v>
      </c>
      <c r="E79" s="32"/>
      <c r="F79" s="32"/>
      <c r="G79" s="30"/>
      <c r="H79" s="30"/>
      <c r="I79" s="30"/>
      <c r="J79" s="30"/>
      <c r="K79" s="30"/>
      <c r="L79" s="31">
        <f t="shared" si="12"/>
        <v>15000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12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11000</v>
      </c>
      <c r="E81" s="32"/>
      <c r="F81" s="32"/>
      <c r="G81" s="30"/>
      <c r="H81" s="30"/>
      <c r="I81" s="30"/>
      <c r="J81" s="30"/>
      <c r="K81" s="30"/>
      <c r="L81" s="31">
        <f t="shared" si="12"/>
        <v>11000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12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20000</v>
      </c>
      <c r="E83" s="32"/>
      <c r="F83" s="32"/>
      <c r="G83" s="31"/>
      <c r="H83" s="30"/>
      <c r="I83" s="30"/>
      <c r="J83" s="30"/>
      <c r="K83" s="30"/>
      <c r="L83" s="31">
        <f t="shared" si="12"/>
        <v>20000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22000</v>
      </c>
      <c r="E84" s="32"/>
      <c r="F84" s="32"/>
      <c r="G84" s="30"/>
      <c r="H84" s="30"/>
      <c r="I84" s="30"/>
      <c r="J84" s="30"/>
      <c r="K84" s="30"/>
      <c r="L84" s="31">
        <f t="shared" si="12"/>
        <v>22000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12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30000</v>
      </c>
      <c r="E86" s="32"/>
      <c r="F86" s="32"/>
      <c r="G86" s="30"/>
      <c r="H86" s="30"/>
      <c r="I86" s="30"/>
      <c r="J86" s="30"/>
      <c r="K86" s="30"/>
      <c r="L86" s="31">
        <f t="shared" si="12"/>
        <v>30000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2">
        <v>139000</v>
      </c>
      <c r="E87" s="32"/>
      <c r="F87" s="32"/>
      <c r="G87" s="30"/>
      <c r="H87" s="30"/>
      <c r="I87" s="30"/>
      <c r="J87" s="30"/>
      <c r="K87" s="30"/>
      <c r="L87" s="31">
        <f t="shared" si="12"/>
        <v>139000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4000</v>
      </c>
      <c r="E88" s="32"/>
      <c r="F88" s="32"/>
      <c r="G88" s="30"/>
      <c r="H88" s="30"/>
      <c r="I88" s="30"/>
      <c r="J88" s="30"/>
      <c r="K88" s="30"/>
      <c r="L88" s="31">
        <f t="shared" si="12"/>
        <v>4000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12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2"/>
        <v>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4000</v>
      </c>
      <c r="E91" s="32"/>
      <c r="F91" s="32"/>
      <c r="G91" s="32"/>
      <c r="H91" s="32"/>
      <c r="I91" s="32"/>
      <c r="J91" s="32"/>
      <c r="K91" s="32"/>
      <c r="L91" s="31">
        <f t="shared" si="12"/>
        <v>4000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12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3000</v>
      </c>
      <c r="E93" s="32"/>
      <c r="F93" s="32"/>
      <c r="G93" s="32"/>
      <c r="H93" s="32"/>
      <c r="I93" s="32"/>
      <c r="J93" s="32"/>
      <c r="K93" s="32"/>
      <c r="L93" s="31">
        <f t="shared" si="12"/>
        <v>3000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29000</v>
      </c>
      <c r="E94" s="32"/>
      <c r="F94" s="32"/>
      <c r="G94" s="32"/>
      <c r="H94" s="32"/>
      <c r="I94" s="32"/>
      <c r="J94" s="32"/>
      <c r="K94" s="32"/>
      <c r="L94" s="31">
        <f t="shared" si="12"/>
        <v>29000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>
        <f t="shared" si="12"/>
        <v>3000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247725</v>
      </c>
      <c r="E96" s="32"/>
      <c r="F96" s="32"/>
      <c r="G96" s="32"/>
      <c r="H96" s="32"/>
      <c r="I96" s="32"/>
      <c r="J96" s="32"/>
      <c r="K96" s="32"/>
      <c r="L96" s="31">
        <f t="shared" si="12"/>
        <v>247725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17000</v>
      </c>
      <c r="E97" s="32"/>
      <c r="F97" s="32"/>
      <c r="G97" s="32"/>
      <c r="H97" s="32"/>
      <c r="I97" s="32"/>
      <c r="J97" s="32"/>
      <c r="K97" s="32"/>
      <c r="L97" s="31">
        <f t="shared" si="12"/>
        <v>17000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1000</v>
      </c>
      <c r="E98" s="32"/>
      <c r="F98" s="32"/>
      <c r="G98" s="32"/>
      <c r="H98" s="32"/>
      <c r="I98" s="32"/>
      <c r="J98" s="32"/>
      <c r="K98" s="32"/>
      <c r="L98" s="31">
        <f t="shared" si="12"/>
        <v>1000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45000</v>
      </c>
      <c r="E99" s="32"/>
      <c r="F99" s="32"/>
      <c r="G99" s="32"/>
      <c r="H99" s="32"/>
      <c r="I99" s="32"/>
      <c r="J99" s="32"/>
      <c r="K99" s="32"/>
      <c r="L99" s="31">
        <f t="shared" si="12"/>
        <v>45000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1">
        <f t="shared" si="12"/>
        <v>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14000</v>
      </c>
      <c r="E101" s="32"/>
      <c r="F101" s="32"/>
      <c r="G101" s="32"/>
      <c r="H101" s="32"/>
      <c r="I101" s="32"/>
      <c r="J101" s="32"/>
      <c r="K101" s="32"/>
      <c r="L101" s="31">
        <f t="shared" si="12"/>
        <v>14000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1">
        <f t="shared" si="12"/>
        <v>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2"/>
        <v>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2"/>
        <v>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15000</v>
      </c>
      <c r="E106" s="32"/>
      <c r="F106" s="32"/>
      <c r="G106" s="32"/>
      <c r="H106" s="32"/>
      <c r="I106" s="32"/>
      <c r="J106" s="32"/>
      <c r="K106" s="32"/>
      <c r="L106" s="31">
        <f t="shared" si="12"/>
        <v>15000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2">
        <v>6000</v>
      </c>
      <c r="E107" s="32"/>
      <c r="F107" s="32"/>
      <c r="G107" s="32"/>
      <c r="H107" s="32"/>
      <c r="I107" s="32"/>
      <c r="J107" s="32"/>
      <c r="K107" s="32"/>
      <c r="L107" s="31">
        <f t="shared" si="12"/>
        <v>6000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11000</v>
      </c>
      <c r="E108" s="32"/>
      <c r="F108" s="32"/>
      <c r="G108" s="32"/>
      <c r="H108" s="32"/>
      <c r="I108" s="32"/>
      <c r="J108" s="32"/>
      <c r="K108" s="32"/>
      <c r="L108" s="31">
        <f t="shared" si="12"/>
        <v>11000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2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12156</v>
      </c>
      <c r="E110" s="32"/>
      <c r="F110" s="32"/>
      <c r="G110" s="32"/>
      <c r="H110" s="32"/>
      <c r="I110" s="32"/>
      <c r="J110" s="32"/>
      <c r="K110" s="32"/>
      <c r="L110" s="31">
        <f t="shared" si="12"/>
        <v>12156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12"/>
        <v>0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2"/>
        <v>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2000</v>
      </c>
      <c r="E113" s="32"/>
      <c r="F113" s="32"/>
      <c r="G113" s="32"/>
      <c r="H113" s="32"/>
      <c r="I113" s="32"/>
      <c r="J113" s="32"/>
      <c r="K113" s="32"/>
      <c r="L113" s="31">
        <f t="shared" si="12"/>
        <v>2000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2"/>
        <v>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>
        <v>11117</v>
      </c>
      <c r="E115" s="32"/>
      <c r="F115" s="32"/>
      <c r="G115" s="32"/>
      <c r="H115" s="32"/>
      <c r="I115" s="32"/>
      <c r="J115" s="32"/>
      <c r="K115" s="32"/>
      <c r="L115" s="31">
        <f t="shared" si="12"/>
        <v>11117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0">
        <f>SUM(D117:D119)</f>
        <v>6500</v>
      </c>
      <c r="E116" s="30"/>
      <c r="F116" s="30"/>
      <c r="G116" s="30"/>
      <c r="H116" s="30"/>
      <c r="I116" s="30"/>
      <c r="J116" s="30"/>
      <c r="K116" s="30"/>
      <c r="L116" s="30">
        <f t="shared" si="12"/>
        <v>6500</v>
      </c>
      <c r="M116" s="30">
        <v>6500</v>
      </c>
      <c r="N116" s="30">
        <v>6500</v>
      </c>
    </row>
    <row r="117" spans="1:14" ht="12.75">
      <c r="A117" s="6">
        <v>34311</v>
      </c>
      <c r="B117" s="6" t="s">
        <v>64</v>
      </c>
      <c r="C117" s="32"/>
      <c r="D117" s="32">
        <v>5500</v>
      </c>
      <c r="E117" s="32"/>
      <c r="F117" s="32"/>
      <c r="G117" s="32"/>
      <c r="H117" s="32"/>
      <c r="I117" s="32"/>
      <c r="J117" s="32"/>
      <c r="K117" s="32"/>
      <c r="L117" s="31">
        <f t="shared" si="12"/>
        <v>5500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2">
        <v>1000</v>
      </c>
      <c r="E118" s="32"/>
      <c r="F118" s="32"/>
      <c r="G118" s="32"/>
      <c r="H118" s="32"/>
      <c r="I118" s="32"/>
      <c r="J118" s="32"/>
      <c r="K118" s="32"/>
      <c r="L118" s="31">
        <f t="shared" si="12"/>
        <v>1000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2"/>
        <v>0</v>
      </c>
      <c r="M119" s="32"/>
      <c r="N119" s="32"/>
    </row>
    <row r="120" spans="1:14" ht="12.7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f>SUM(D72+P120)</f>
        <v>668498</v>
      </c>
      <c r="E121" s="30"/>
      <c r="F121" s="30"/>
      <c r="G121" s="30"/>
      <c r="H121" s="30"/>
      <c r="I121" s="30"/>
      <c r="J121" s="30"/>
      <c r="K121" s="30"/>
      <c r="L121" s="30">
        <f>SUM(L72+X120)</f>
        <v>668498</v>
      </c>
      <c r="M121" s="33">
        <f>SUM(M72+R120)</f>
        <v>668498</v>
      </c>
      <c r="N121" s="33">
        <f>SUM(N72+S120)</f>
        <v>668498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3" t="s">
        <v>114</v>
      </c>
      <c r="C125" s="44"/>
      <c r="D125" s="44"/>
      <c r="E125" s="44"/>
      <c r="F125" s="44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f>SUM(D129+P130)</f>
        <v>18000</v>
      </c>
      <c r="E128" s="30"/>
      <c r="F128" s="32"/>
      <c r="G128" s="32"/>
      <c r="H128" s="32"/>
      <c r="I128" s="32"/>
      <c r="J128" s="32"/>
      <c r="K128" s="32"/>
      <c r="L128" s="33">
        <f>SUM(D128+F128)</f>
        <v>18000</v>
      </c>
      <c r="M128" s="33">
        <f>SUM(M129+Q131)</f>
        <v>18000</v>
      </c>
      <c r="N128" s="33">
        <f>SUM(N129+R131)</f>
        <v>18000</v>
      </c>
    </row>
    <row r="129" spans="1:14" ht="12.75">
      <c r="A129" s="10">
        <v>42</v>
      </c>
      <c r="B129" s="10" t="s">
        <v>115</v>
      </c>
      <c r="C129" s="30"/>
      <c r="D129" s="30">
        <f>SUM(D130+D131+D132)</f>
        <v>18000</v>
      </c>
      <c r="E129" s="30"/>
      <c r="F129" s="32"/>
      <c r="G129" s="32"/>
      <c r="H129" s="32"/>
      <c r="I129" s="32"/>
      <c r="J129" s="32"/>
      <c r="K129" s="32"/>
      <c r="L129" s="33">
        <f>SUM(D129+F129)</f>
        <v>18000</v>
      </c>
      <c r="M129" s="33">
        <v>18000</v>
      </c>
      <c r="N129" s="33">
        <v>18000</v>
      </c>
    </row>
    <row r="130" spans="1:14" ht="12.75">
      <c r="A130" s="6">
        <v>42273</v>
      </c>
      <c r="B130" s="6" t="s">
        <v>100</v>
      </c>
      <c r="C130" s="32"/>
      <c r="D130" s="32">
        <v>15000</v>
      </c>
      <c r="E130" s="32"/>
      <c r="F130" s="32"/>
      <c r="G130" s="32"/>
      <c r="H130" s="32"/>
      <c r="I130" s="32"/>
      <c r="J130" s="32"/>
      <c r="K130" s="32"/>
      <c r="L130" s="31">
        <f>SUM(D130+F130)</f>
        <v>15000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2">
        <v>3000</v>
      </c>
      <c r="E131" s="32"/>
      <c r="F131" s="32"/>
      <c r="G131" s="32"/>
      <c r="H131" s="32"/>
      <c r="I131" s="32"/>
      <c r="J131" s="32"/>
      <c r="K131" s="32"/>
      <c r="L131" s="31">
        <f>SUM(D131+F131)</f>
        <v>3000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1">
        <f>SUM(D132+F132)</f>
        <v>0</v>
      </c>
      <c r="M132" s="31"/>
      <c r="N132" s="31"/>
    </row>
    <row r="133" spans="1:14" ht="12.75">
      <c r="A133" s="10"/>
      <c r="B133" s="10" t="s">
        <v>110</v>
      </c>
      <c r="C133" s="30"/>
      <c r="D133" s="30">
        <f>SUM(D128+P133)</f>
        <v>18000</v>
      </c>
      <c r="E133" s="30"/>
      <c r="F133" s="32"/>
      <c r="G133" s="32"/>
      <c r="H133" s="32"/>
      <c r="I133" s="32"/>
      <c r="J133" s="32"/>
      <c r="K133" s="32"/>
      <c r="L133" s="33">
        <f>SUM(L128+Q132)</f>
        <v>18000</v>
      </c>
      <c r="M133" s="33">
        <f>SUM(M128+Q132)</f>
        <v>18000</v>
      </c>
      <c r="N133" s="33">
        <v>18000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3" t="s">
        <v>102</v>
      </c>
      <c r="C135" s="44"/>
      <c r="D135" s="44"/>
      <c r="E135" s="44"/>
      <c r="F135" s="44"/>
      <c r="G135" s="44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3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3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3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3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3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3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686498</v>
      </c>
      <c r="E151" s="30"/>
      <c r="F151" s="32"/>
      <c r="G151" s="32"/>
      <c r="H151" s="32"/>
      <c r="I151" s="32"/>
      <c r="J151" s="32"/>
      <c r="K151" s="32"/>
      <c r="L151" s="33">
        <f>SUM(L121+L133+L149)</f>
        <v>686498</v>
      </c>
      <c r="M151" s="33">
        <f>SUM(M121+M133+M149)</f>
        <v>686498</v>
      </c>
      <c r="N151" s="33">
        <f>SUM(N121+N133+N149)</f>
        <v>686498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3" t="s">
        <v>163</v>
      </c>
      <c r="C160" s="44"/>
      <c r="D160" s="44"/>
    </row>
    <row r="161" ht="12.75">
      <c r="B161" s="4" t="s">
        <v>164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f>SUM(C165+C171+C218)</f>
        <v>5561000</v>
      </c>
      <c r="D164" s="30"/>
      <c r="E164" s="30">
        <f aca="true" t="shared" si="14" ref="E164:K164">SUM(E165+E171+E218)</f>
        <v>118690</v>
      </c>
      <c r="F164" s="30">
        <f t="shared" si="14"/>
        <v>20000</v>
      </c>
      <c r="G164" s="30">
        <f t="shared" si="14"/>
        <v>389500</v>
      </c>
      <c r="H164" s="30">
        <f t="shared" si="14"/>
        <v>6000</v>
      </c>
      <c r="I164" s="30">
        <f t="shared" si="14"/>
        <v>4000</v>
      </c>
      <c r="J164" s="30">
        <f t="shared" si="14"/>
        <v>0</v>
      </c>
      <c r="K164" s="30">
        <f t="shared" si="14"/>
        <v>0</v>
      </c>
      <c r="L164" s="30">
        <v>6099190</v>
      </c>
      <c r="M164" s="30">
        <f>SUM(M165+M171+M218)</f>
        <v>6103385</v>
      </c>
      <c r="N164" s="30">
        <f>SUM(N165+N171+N218)</f>
        <v>6111859</v>
      </c>
    </row>
    <row r="165" spans="1:14" ht="12.75">
      <c r="A165" s="10">
        <v>31</v>
      </c>
      <c r="B165" s="10" t="s">
        <v>27</v>
      </c>
      <c r="C165" s="30">
        <f>SUM(C166:C170)</f>
        <v>5306000</v>
      </c>
      <c r="D165" s="30"/>
      <c r="E165" s="30">
        <f aca="true" t="shared" si="15" ref="E165:K165">SUM(E166:E170)</f>
        <v>65000</v>
      </c>
      <c r="F165" s="30">
        <f t="shared" si="15"/>
        <v>0</v>
      </c>
      <c r="G165" s="30">
        <f t="shared" si="15"/>
        <v>0</v>
      </c>
      <c r="H165" s="30">
        <f t="shared" si="15"/>
        <v>0</v>
      </c>
      <c r="I165" s="30">
        <f t="shared" si="15"/>
        <v>0</v>
      </c>
      <c r="J165" s="30">
        <f t="shared" si="15"/>
        <v>0</v>
      </c>
      <c r="K165" s="30">
        <f t="shared" si="15"/>
        <v>0</v>
      </c>
      <c r="L165" s="30">
        <f aca="true" t="shared" si="16" ref="L165:L228">SUM(C165+E165+G165+H165+I165+J165+K165)</f>
        <v>5371000</v>
      </c>
      <c r="M165" s="30">
        <v>5371000</v>
      </c>
      <c r="N165" s="30">
        <v>5371000</v>
      </c>
    </row>
    <row r="166" spans="1:14" ht="12.75">
      <c r="A166" s="6">
        <v>31111</v>
      </c>
      <c r="B166" s="6" t="s">
        <v>28</v>
      </c>
      <c r="C166" s="31">
        <v>4350000</v>
      </c>
      <c r="D166" s="32"/>
      <c r="E166" s="32"/>
      <c r="F166" s="32"/>
      <c r="G166" s="30"/>
      <c r="H166" s="30"/>
      <c r="I166" s="30"/>
      <c r="J166" s="30"/>
      <c r="K166" s="30"/>
      <c r="L166" s="30">
        <f t="shared" si="16"/>
        <v>4350000</v>
      </c>
      <c r="M166" s="32"/>
      <c r="N166" s="32"/>
    </row>
    <row r="167" spans="1:14" ht="12.75">
      <c r="A167" s="6">
        <v>31219</v>
      </c>
      <c r="B167" s="6" t="s">
        <v>29</v>
      </c>
      <c r="C167" s="32">
        <v>200000</v>
      </c>
      <c r="D167" s="32"/>
      <c r="E167" s="32"/>
      <c r="F167" s="32"/>
      <c r="G167" s="30"/>
      <c r="H167" s="30"/>
      <c r="I167" s="30"/>
      <c r="J167" s="30"/>
      <c r="K167" s="30"/>
      <c r="L167" s="30">
        <f t="shared" si="16"/>
        <v>200000</v>
      </c>
      <c r="M167" s="32"/>
      <c r="N167" s="32"/>
    </row>
    <row r="168" spans="1:14" ht="12.75">
      <c r="A168" s="6">
        <v>31219</v>
      </c>
      <c r="B168" s="6" t="s">
        <v>158</v>
      </c>
      <c r="C168" s="31"/>
      <c r="D168" s="32"/>
      <c r="E168" s="32">
        <v>65000</v>
      </c>
      <c r="F168" s="32"/>
      <c r="G168" s="30"/>
      <c r="H168" s="30"/>
      <c r="I168" s="30"/>
      <c r="J168" s="30"/>
      <c r="K168" s="30"/>
      <c r="L168" s="30">
        <f t="shared" si="16"/>
        <v>65000</v>
      </c>
      <c r="M168" s="32"/>
      <c r="N168" s="32"/>
    </row>
    <row r="169" spans="1:14" ht="12.75">
      <c r="A169" s="6">
        <v>31321</v>
      </c>
      <c r="B169" s="6" t="s">
        <v>30</v>
      </c>
      <c r="C169" s="32">
        <v>666500</v>
      </c>
      <c r="D169" s="32"/>
      <c r="E169" s="32"/>
      <c r="F169" s="32"/>
      <c r="G169" s="30"/>
      <c r="H169" s="30"/>
      <c r="I169" s="30"/>
      <c r="J169" s="30"/>
      <c r="K169" s="30"/>
      <c r="L169" s="30">
        <f t="shared" si="16"/>
        <v>666500</v>
      </c>
      <c r="M169" s="32"/>
      <c r="N169" s="32"/>
    </row>
    <row r="170" spans="1:14" ht="12.75">
      <c r="A170" s="6">
        <v>31332</v>
      </c>
      <c r="B170" s="6" t="s">
        <v>31</v>
      </c>
      <c r="C170" s="32">
        <v>89500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6"/>
        <v>89500</v>
      </c>
      <c r="M170" s="32"/>
      <c r="N170" s="32"/>
    </row>
    <row r="171" spans="1:14" ht="12.75">
      <c r="A171" s="10">
        <v>32</v>
      </c>
      <c r="B171" s="10" t="s">
        <v>32</v>
      </c>
      <c r="C171" s="33">
        <v>255000</v>
      </c>
      <c r="D171" s="30">
        <f aca="true" t="shared" si="17" ref="D171:K171">SUM(D172:D217)</f>
        <v>0</v>
      </c>
      <c r="E171" s="30">
        <f t="shared" si="17"/>
        <v>53690</v>
      </c>
      <c r="F171" s="30">
        <f t="shared" si="17"/>
        <v>20000</v>
      </c>
      <c r="G171" s="30">
        <f t="shared" si="17"/>
        <v>389500</v>
      </c>
      <c r="H171" s="30">
        <f t="shared" si="17"/>
        <v>6000</v>
      </c>
      <c r="I171" s="30">
        <f t="shared" si="17"/>
        <v>4000</v>
      </c>
      <c r="J171" s="30">
        <f t="shared" si="17"/>
        <v>0</v>
      </c>
      <c r="K171" s="30">
        <f t="shared" si="17"/>
        <v>0</v>
      </c>
      <c r="L171" s="30">
        <v>728190</v>
      </c>
      <c r="M171" s="30">
        <v>732385</v>
      </c>
      <c r="N171" s="30">
        <v>740859</v>
      </c>
    </row>
    <row r="172" spans="1:14" ht="12.75">
      <c r="A172" s="6">
        <v>32119</v>
      </c>
      <c r="B172" s="6" t="s">
        <v>96</v>
      </c>
      <c r="C172" s="31">
        <v>5000</v>
      </c>
      <c r="D172" s="31"/>
      <c r="E172" s="31">
        <v>8000</v>
      </c>
      <c r="F172" s="31"/>
      <c r="G172" s="31"/>
      <c r="H172" s="31"/>
      <c r="I172" s="31"/>
      <c r="J172" s="31"/>
      <c r="K172" s="31"/>
      <c r="L172" s="30">
        <f t="shared" si="16"/>
        <v>13000</v>
      </c>
      <c r="M172" s="32"/>
      <c r="N172" s="32"/>
    </row>
    <row r="173" spans="1:14" ht="12.75">
      <c r="A173" s="6">
        <v>32121</v>
      </c>
      <c r="B173" s="6" t="s">
        <v>81</v>
      </c>
      <c r="C173" s="31">
        <v>250000</v>
      </c>
      <c r="D173" s="31"/>
      <c r="E173" s="31"/>
      <c r="F173" s="31"/>
      <c r="G173" s="31"/>
      <c r="H173" s="31"/>
      <c r="I173" s="31"/>
      <c r="J173" s="31"/>
      <c r="K173" s="31"/>
      <c r="L173" s="30">
        <f t="shared" si="16"/>
        <v>250000</v>
      </c>
      <c r="M173" s="32"/>
      <c r="N173" s="32"/>
    </row>
    <row r="174" spans="1:14" ht="12.75">
      <c r="A174" s="6">
        <v>32131</v>
      </c>
      <c r="B174" s="6" t="s">
        <v>33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0">
        <f t="shared" si="16"/>
        <v>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6"/>
        <v>0</v>
      </c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31">
        <v>1300</v>
      </c>
      <c r="F176" s="31"/>
      <c r="G176" s="31">
        <v>40000</v>
      </c>
      <c r="H176" s="31"/>
      <c r="I176" s="31"/>
      <c r="J176" s="31"/>
      <c r="K176" s="31"/>
      <c r="L176" s="30">
        <f t="shared" si="16"/>
        <v>41300</v>
      </c>
      <c r="M176" s="32"/>
      <c r="N176" s="32"/>
    </row>
    <row r="177" spans="1:14" ht="12.75">
      <c r="A177" s="6">
        <v>32219</v>
      </c>
      <c r="B177" s="6" t="s">
        <v>95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6"/>
        <v>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31">
        <v>44390</v>
      </c>
      <c r="F178" s="31"/>
      <c r="G178" s="31">
        <v>250000</v>
      </c>
      <c r="H178" s="31"/>
      <c r="I178" s="31"/>
      <c r="J178" s="31"/>
      <c r="K178" s="31"/>
      <c r="L178" s="30">
        <f t="shared" si="16"/>
        <v>294390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6"/>
        <v>0</v>
      </c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6"/>
        <v>0</v>
      </c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6"/>
        <v>0</v>
      </c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6"/>
        <v>0</v>
      </c>
      <c r="M183" s="32"/>
      <c r="N183" s="32"/>
    </row>
    <row r="184" spans="1:14" ht="12.75">
      <c r="A184" s="6">
        <v>32251</v>
      </c>
      <c r="B184" s="6" t="s">
        <v>43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>
        <f t="shared" si="16"/>
        <v>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6"/>
        <v>0</v>
      </c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6"/>
        <v>0</v>
      </c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6"/>
        <v>0</v>
      </c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31"/>
      <c r="F189" s="31"/>
      <c r="G189" s="31">
        <v>84500</v>
      </c>
      <c r="H189" s="31"/>
      <c r="I189" s="31"/>
      <c r="J189" s="31"/>
      <c r="K189" s="31"/>
      <c r="L189" s="30">
        <f t="shared" si="16"/>
        <v>84500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1"/>
      <c r="F190" s="31"/>
      <c r="G190" s="31"/>
      <c r="H190" s="31"/>
      <c r="I190" s="31">
        <v>4000</v>
      </c>
      <c r="J190" s="31"/>
      <c r="K190" s="31"/>
      <c r="L190" s="30">
        <f t="shared" si="16"/>
        <v>4000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6"/>
        <v>0</v>
      </c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6"/>
        <v>0</v>
      </c>
      <c r="M192" s="32"/>
      <c r="N192" s="32"/>
    </row>
    <row r="193" spans="1:14" ht="12.75">
      <c r="A193" s="6">
        <v>32359</v>
      </c>
      <c r="B193" s="6" t="s">
        <v>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6"/>
        <v>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6"/>
        <v>0</v>
      </c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0">
        <f t="shared" si="16"/>
        <v>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>
        <f t="shared" si="16"/>
        <v>0</v>
      </c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6"/>
        <v>0</v>
      </c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>
        <f t="shared" si="16"/>
        <v>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31"/>
      <c r="F202" s="31"/>
      <c r="G202" s="31">
        <v>10000</v>
      </c>
      <c r="H202" s="31"/>
      <c r="I202" s="31"/>
      <c r="J202" s="31"/>
      <c r="K202" s="31"/>
      <c r="L202" s="30">
        <f t="shared" si="16"/>
        <v>10000</v>
      </c>
      <c r="M202" s="32"/>
      <c r="N202" s="32"/>
    </row>
    <row r="203" spans="1:14" ht="12.75">
      <c r="A203" s="6">
        <v>32922</v>
      </c>
      <c r="B203" s="6" t="s">
        <v>59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>
        <f t="shared" si="16"/>
        <v>0</v>
      </c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6"/>
        <v>0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0">
        <f t="shared" si="16"/>
        <v>0</v>
      </c>
      <c r="M206" s="32"/>
      <c r="N206" s="32"/>
    </row>
    <row r="207" spans="1:14" ht="12.75">
      <c r="A207" s="6">
        <v>32952</v>
      </c>
      <c r="B207" s="6" t="s">
        <v>87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6"/>
        <v>0</v>
      </c>
      <c r="M207" s="32"/>
      <c r="N207" s="32"/>
    </row>
    <row r="208" spans="1:14" ht="12.75">
      <c r="A208" s="6">
        <v>32999</v>
      </c>
      <c r="B208" s="6" t="s">
        <v>62</v>
      </c>
      <c r="C208" s="31"/>
      <c r="D208" s="31"/>
      <c r="E208" s="31"/>
      <c r="F208" s="31">
        <v>20000</v>
      </c>
      <c r="G208" s="31">
        <v>5000</v>
      </c>
      <c r="H208" s="31">
        <v>6000</v>
      </c>
      <c r="I208" s="31"/>
      <c r="J208" s="31"/>
      <c r="K208" s="31"/>
      <c r="L208" s="30">
        <v>31000</v>
      </c>
      <c r="M208" s="32"/>
      <c r="N208" s="32"/>
    </row>
    <row r="209" spans="1:14" ht="12.75">
      <c r="A209" s="6">
        <v>36911</v>
      </c>
      <c r="B209" s="6" t="s">
        <v>169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>
        <f t="shared" si="16"/>
        <v>0</v>
      </c>
      <c r="M209" s="32"/>
      <c r="N209" s="32"/>
    </row>
    <row r="210" spans="1:14" ht="12.75">
      <c r="A210" s="6">
        <v>36921</v>
      </c>
      <c r="B210" s="6" t="s">
        <v>170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36931</v>
      </c>
      <c r="B211" s="6" t="s">
        <v>171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36941</v>
      </c>
      <c r="B212" s="6" t="s">
        <v>172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37151</v>
      </c>
      <c r="B213" s="6" t="s">
        <v>187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6"/>
        <v>0</v>
      </c>
      <c r="M213" s="32"/>
      <c r="N213" s="32"/>
    </row>
    <row r="214" spans="1:14" ht="12.75">
      <c r="A214" s="6">
        <v>37231</v>
      </c>
      <c r="B214" s="6" t="s">
        <v>185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38131</v>
      </c>
      <c r="B215" s="6" t="s">
        <v>167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38231</v>
      </c>
      <c r="B216" s="6" t="s">
        <v>168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6">
        <v>3864</v>
      </c>
      <c r="B217" s="6" t="s">
        <v>186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6"/>
        <v>0</v>
      </c>
      <c r="M217" s="32"/>
      <c r="N217" s="32"/>
    </row>
    <row r="218" spans="1:14" ht="12.75">
      <c r="A218" s="10">
        <v>34</v>
      </c>
      <c r="B218" s="10" t="s">
        <v>63</v>
      </c>
      <c r="C218" s="30">
        <f>SUM(C219:C221)</f>
        <v>0</v>
      </c>
      <c r="D218" s="30"/>
      <c r="E218" s="30">
        <f aca="true" t="shared" si="18" ref="E218:K218">SUM(E219:E221)</f>
        <v>0</v>
      </c>
      <c r="F218" s="30">
        <f>SUM(F219:F221)</f>
        <v>0</v>
      </c>
      <c r="G218" s="30">
        <f t="shared" si="18"/>
        <v>0</v>
      </c>
      <c r="H218" s="30">
        <f t="shared" si="18"/>
        <v>0</v>
      </c>
      <c r="I218" s="30">
        <f t="shared" si="18"/>
        <v>0</v>
      </c>
      <c r="J218" s="30">
        <f t="shared" si="18"/>
        <v>0</v>
      </c>
      <c r="K218" s="30">
        <f t="shared" si="18"/>
        <v>0</v>
      </c>
      <c r="L218" s="30">
        <f t="shared" si="16"/>
        <v>0</v>
      </c>
      <c r="M218" s="30">
        <f>SUM(M219:M221)</f>
        <v>0</v>
      </c>
      <c r="N218" s="30">
        <f>SUM(N219:N221)</f>
        <v>0</v>
      </c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16"/>
        <v>0</v>
      </c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6"/>
        <v>0</v>
      </c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6"/>
        <v>0</v>
      </c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0</v>
      </c>
      <c r="D222" s="30">
        <f aca="true" t="shared" si="19" ref="D222:K222">SUM(D223:D223)</f>
        <v>0</v>
      </c>
      <c r="E222" s="30">
        <f t="shared" si="19"/>
        <v>0</v>
      </c>
      <c r="F222" s="30">
        <f t="shared" si="19"/>
        <v>0</v>
      </c>
      <c r="G222" s="30">
        <f t="shared" si="19"/>
        <v>0</v>
      </c>
      <c r="H222" s="30">
        <f t="shared" si="19"/>
        <v>7000</v>
      </c>
      <c r="I222" s="30">
        <f t="shared" si="19"/>
        <v>0</v>
      </c>
      <c r="J222" s="30">
        <f t="shared" si="19"/>
        <v>5000</v>
      </c>
      <c r="K222" s="30">
        <f t="shared" si="19"/>
        <v>0</v>
      </c>
      <c r="L222" s="30">
        <f t="shared" si="16"/>
        <v>12000</v>
      </c>
      <c r="M222" s="30">
        <f>SUM(M223:M223)</f>
        <v>12120</v>
      </c>
      <c r="N222" s="30">
        <f>SUM(N223+AA225)</f>
        <v>12362</v>
      </c>
    </row>
    <row r="223" spans="1:14" ht="12.75">
      <c r="A223" s="10">
        <v>42</v>
      </c>
      <c r="B223" s="10" t="s">
        <v>121</v>
      </c>
      <c r="C223" s="30">
        <f>SUM(C224:C228)</f>
        <v>0</v>
      </c>
      <c r="D223" s="30"/>
      <c r="E223" s="30">
        <f aca="true" t="shared" si="20" ref="E223:K223">SUM(E224:E228)</f>
        <v>0</v>
      </c>
      <c r="F223" s="30">
        <f>SUM(F224:F228)</f>
        <v>0</v>
      </c>
      <c r="G223" s="30">
        <f t="shared" si="20"/>
        <v>0</v>
      </c>
      <c r="H223" s="30">
        <f t="shared" si="20"/>
        <v>7000</v>
      </c>
      <c r="I223" s="30">
        <f t="shared" si="20"/>
        <v>0</v>
      </c>
      <c r="J223" s="30">
        <f t="shared" si="20"/>
        <v>5000</v>
      </c>
      <c r="K223" s="30">
        <f t="shared" si="20"/>
        <v>0</v>
      </c>
      <c r="L223" s="30">
        <f t="shared" si="16"/>
        <v>12000</v>
      </c>
      <c r="M223" s="30">
        <v>12120</v>
      </c>
      <c r="N223" s="30">
        <v>12362</v>
      </c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>
        <f t="shared" si="16"/>
        <v>0</v>
      </c>
      <c r="M224" s="32"/>
      <c r="N224" s="32"/>
    </row>
    <row r="225" spans="1:14" ht="12.75">
      <c r="A225" s="6">
        <v>42273</v>
      </c>
      <c r="B225" s="6" t="s">
        <v>100</v>
      </c>
      <c r="C225" s="32"/>
      <c r="D225" s="32"/>
      <c r="E225" s="32"/>
      <c r="F225" s="32"/>
      <c r="G225" s="32"/>
      <c r="H225" s="32">
        <v>7000</v>
      </c>
      <c r="I225" s="32"/>
      <c r="J225" s="32">
        <v>5000</v>
      </c>
      <c r="K225" s="32"/>
      <c r="L225" s="30">
        <f t="shared" si="16"/>
        <v>12000</v>
      </c>
      <c r="M225" s="32"/>
      <c r="N225" s="32"/>
    </row>
    <row r="226" spans="1:14" ht="12.75">
      <c r="A226" s="6">
        <v>42319</v>
      </c>
      <c r="B226" s="6" t="s">
        <v>123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>
        <f t="shared" si="16"/>
        <v>0</v>
      </c>
      <c r="M226" s="32"/>
      <c r="N226" s="32"/>
    </row>
    <row r="227" spans="1:14" ht="12.75">
      <c r="A227" s="6">
        <v>42411</v>
      </c>
      <c r="B227" s="6" t="s">
        <v>124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6"/>
        <v>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0</v>
      </c>
      <c r="M228" s="32"/>
      <c r="N228" s="32"/>
    </row>
    <row r="229" spans="1:14" ht="12.75">
      <c r="A229" s="24" t="s">
        <v>127</v>
      </c>
      <c r="B229" s="16"/>
      <c r="C229" s="30">
        <f>SUM(C164+C222)</f>
        <v>5561000</v>
      </c>
      <c r="D229" s="30"/>
      <c r="E229" s="30">
        <f aca="true" t="shared" si="21" ref="E229:N229">SUM(E164+E222)</f>
        <v>118690</v>
      </c>
      <c r="F229" s="30">
        <f t="shared" si="21"/>
        <v>20000</v>
      </c>
      <c r="G229" s="30">
        <f t="shared" si="21"/>
        <v>389500</v>
      </c>
      <c r="H229" s="30">
        <f t="shared" si="21"/>
        <v>13000</v>
      </c>
      <c r="I229" s="30">
        <f t="shared" si="21"/>
        <v>4000</v>
      </c>
      <c r="J229" s="30">
        <f t="shared" si="21"/>
        <v>5000</v>
      </c>
      <c r="K229" s="30">
        <f t="shared" si="21"/>
        <v>0</v>
      </c>
      <c r="L229" s="30">
        <f t="shared" si="21"/>
        <v>6111190</v>
      </c>
      <c r="M229" s="30">
        <f t="shared" si="21"/>
        <v>6115505</v>
      </c>
      <c r="N229" s="30">
        <f t="shared" si="21"/>
        <v>6124221</v>
      </c>
    </row>
    <row r="230" spans="1:14" ht="13.5" thickBot="1">
      <c r="A230" s="13"/>
      <c r="B230" s="1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f aca="true" t="shared" si="22" ref="C231:N231">SUM(C151+C229)</f>
        <v>5561000</v>
      </c>
      <c r="D231" s="37">
        <f t="shared" si="22"/>
        <v>686498</v>
      </c>
      <c r="E231" s="37">
        <f t="shared" si="22"/>
        <v>118690</v>
      </c>
      <c r="F231" s="37">
        <f t="shared" si="22"/>
        <v>20000</v>
      </c>
      <c r="G231" s="37">
        <f t="shared" si="22"/>
        <v>389500</v>
      </c>
      <c r="H231" s="37">
        <f t="shared" si="22"/>
        <v>13000</v>
      </c>
      <c r="I231" s="37">
        <f t="shared" si="22"/>
        <v>4000</v>
      </c>
      <c r="J231" s="37">
        <f t="shared" si="22"/>
        <v>5000</v>
      </c>
      <c r="K231" s="37">
        <f t="shared" si="22"/>
        <v>0</v>
      </c>
      <c r="L231" s="37">
        <f t="shared" si="22"/>
        <v>6797688</v>
      </c>
      <c r="M231" s="37">
        <f t="shared" si="22"/>
        <v>6802003</v>
      </c>
      <c r="N231" s="38">
        <f t="shared" si="22"/>
        <v>6810719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39" t="s">
        <v>157</v>
      </c>
      <c r="B234" s="40"/>
      <c r="C234" s="4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3" ref="D239:N239">SUM(D240+D245+D283)</f>
        <v>0</v>
      </c>
      <c r="E239" s="30">
        <f t="shared" si="23"/>
        <v>0</v>
      </c>
      <c r="F239" s="30">
        <f t="shared" si="23"/>
        <v>0</v>
      </c>
      <c r="G239" s="30">
        <f t="shared" si="23"/>
        <v>0</v>
      </c>
      <c r="H239" s="30">
        <f t="shared" si="23"/>
        <v>0</v>
      </c>
      <c r="I239" s="30">
        <f t="shared" si="23"/>
        <v>0</v>
      </c>
      <c r="J239" s="30">
        <f t="shared" si="23"/>
        <v>0</v>
      </c>
      <c r="K239" s="30">
        <f t="shared" si="23"/>
        <v>0</v>
      </c>
      <c r="L239" s="30">
        <f t="shared" si="23"/>
        <v>0</v>
      </c>
      <c r="M239" s="30">
        <f t="shared" si="23"/>
        <v>0</v>
      </c>
      <c r="N239" s="30">
        <f t="shared" si="23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4" ref="D240:N240">SUM(D241:D244)</f>
        <v>0</v>
      </c>
      <c r="E240" s="30">
        <f t="shared" si="24"/>
        <v>0</v>
      </c>
      <c r="F240" s="30">
        <f t="shared" si="24"/>
        <v>0</v>
      </c>
      <c r="G240" s="30">
        <f t="shared" si="24"/>
        <v>0</v>
      </c>
      <c r="H240" s="30">
        <f t="shared" si="24"/>
        <v>0</v>
      </c>
      <c r="I240" s="30">
        <f t="shared" si="24"/>
        <v>0</v>
      </c>
      <c r="J240" s="30">
        <f t="shared" si="24"/>
        <v>0</v>
      </c>
      <c r="K240" s="30">
        <f t="shared" si="24"/>
        <v>0</v>
      </c>
      <c r="L240" s="30">
        <f t="shared" si="24"/>
        <v>0</v>
      </c>
      <c r="M240" s="30">
        <f t="shared" si="24"/>
        <v>0</v>
      </c>
      <c r="N240" s="30">
        <f t="shared" si="24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5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5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5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5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6" ref="D245:N245">SUM(D246:D282)</f>
        <v>0</v>
      </c>
      <c r="E245" s="30">
        <f t="shared" si="26"/>
        <v>0</v>
      </c>
      <c r="F245" s="30">
        <f t="shared" si="26"/>
        <v>0</v>
      </c>
      <c r="G245" s="30">
        <f t="shared" si="26"/>
        <v>0</v>
      </c>
      <c r="H245" s="30">
        <f t="shared" si="26"/>
        <v>0</v>
      </c>
      <c r="I245" s="30">
        <f t="shared" si="26"/>
        <v>0</v>
      </c>
      <c r="J245" s="30">
        <f t="shared" si="26"/>
        <v>0</v>
      </c>
      <c r="K245" s="30">
        <f t="shared" si="26"/>
        <v>0</v>
      </c>
      <c r="L245" s="30">
        <f t="shared" si="26"/>
        <v>0</v>
      </c>
      <c r="M245" s="30">
        <f t="shared" si="26"/>
        <v>0</v>
      </c>
      <c r="N245" s="30">
        <f t="shared" si="26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5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5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5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5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5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5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5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5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5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5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5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5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5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5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5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5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5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5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5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5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5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5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5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5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5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5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5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5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5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5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5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5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5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5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5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5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5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7" ref="D283:N283">SUM(D284:D286)</f>
        <v>0</v>
      </c>
      <c r="E283" s="30">
        <f t="shared" si="27"/>
        <v>0</v>
      </c>
      <c r="F283" s="30">
        <f t="shared" si="27"/>
        <v>0</v>
      </c>
      <c r="G283" s="30">
        <f t="shared" si="27"/>
        <v>0</v>
      </c>
      <c r="H283" s="30">
        <f t="shared" si="27"/>
        <v>0</v>
      </c>
      <c r="I283" s="30">
        <f t="shared" si="27"/>
        <v>0</v>
      </c>
      <c r="J283" s="30">
        <f t="shared" si="27"/>
        <v>0</v>
      </c>
      <c r="K283" s="30">
        <f t="shared" si="27"/>
        <v>0</v>
      </c>
      <c r="L283" s="30">
        <f t="shared" si="27"/>
        <v>0</v>
      </c>
      <c r="M283" s="30">
        <f t="shared" si="27"/>
        <v>0</v>
      </c>
      <c r="N283" s="30">
        <f t="shared" si="27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5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5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5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8" ref="D287:N287">SUM(D288+Q290)</f>
        <v>0</v>
      </c>
      <c r="E287" s="30">
        <f t="shared" si="28"/>
        <v>0</v>
      </c>
      <c r="F287" s="30">
        <f t="shared" si="28"/>
        <v>0</v>
      </c>
      <c r="G287" s="30">
        <f t="shared" si="28"/>
        <v>0</v>
      </c>
      <c r="H287" s="30">
        <f t="shared" si="28"/>
        <v>0</v>
      </c>
      <c r="I287" s="30">
        <f t="shared" si="28"/>
        <v>0</v>
      </c>
      <c r="J287" s="30">
        <f t="shared" si="28"/>
        <v>0</v>
      </c>
      <c r="K287" s="30">
        <f t="shared" si="28"/>
        <v>0</v>
      </c>
      <c r="L287" s="30">
        <f t="shared" si="28"/>
        <v>0</v>
      </c>
      <c r="M287" s="30">
        <f t="shared" si="28"/>
        <v>0</v>
      </c>
      <c r="N287" s="30">
        <f t="shared" si="28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9" ref="D288:N288">SUM(D289:D293)</f>
        <v>0</v>
      </c>
      <c r="E288" s="30">
        <f t="shared" si="29"/>
        <v>0</v>
      </c>
      <c r="F288" s="30">
        <f t="shared" si="29"/>
        <v>0</v>
      </c>
      <c r="G288" s="30">
        <f t="shared" si="29"/>
        <v>0</v>
      </c>
      <c r="H288" s="30">
        <f t="shared" si="29"/>
        <v>0</v>
      </c>
      <c r="I288" s="30">
        <f t="shared" si="29"/>
        <v>0</v>
      </c>
      <c r="J288" s="30">
        <f t="shared" si="29"/>
        <v>0</v>
      </c>
      <c r="K288" s="30">
        <f t="shared" si="29"/>
        <v>0</v>
      </c>
      <c r="L288" s="30">
        <f t="shared" si="29"/>
        <v>0</v>
      </c>
      <c r="M288" s="30">
        <f t="shared" si="29"/>
        <v>0</v>
      </c>
      <c r="N288" s="30">
        <f t="shared" si="29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5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5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5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5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5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30" ref="D294:N294">SUM(D239+D287)</f>
        <v>0</v>
      </c>
      <c r="E294" s="30">
        <f t="shared" si="30"/>
        <v>0</v>
      </c>
      <c r="F294" s="30">
        <f t="shared" si="30"/>
        <v>0</v>
      </c>
      <c r="G294" s="30">
        <f t="shared" si="30"/>
        <v>0</v>
      </c>
      <c r="H294" s="30">
        <f t="shared" si="30"/>
        <v>0</v>
      </c>
      <c r="I294" s="30">
        <f t="shared" si="30"/>
        <v>0</v>
      </c>
      <c r="J294" s="30">
        <f t="shared" si="30"/>
        <v>0</v>
      </c>
      <c r="K294" s="30">
        <f t="shared" si="30"/>
        <v>0</v>
      </c>
      <c r="L294" s="30">
        <f t="shared" si="30"/>
        <v>0</v>
      </c>
      <c r="M294" s="30">
        <f t="shared" si="30"/>
        <v>0</v>
      </c>
      <c r="N294" s="30">
        <f t="shared" si="30"/>
        <v>0</v>
      </c>
    </row>
  </sheetData>
  <sheetProtection/>
  <mergeCells count="14">
    <mergeCell ref="M8:N8"/>
    <mergeCell ref="A1:N1"/>
    <mergeCell ref="A2:N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Višnja</cp:lastModifiedBy>
  <cp:lastPrinted>2016-10-14T09:30:59Z</cp:lastPrinted>
  <dcterms:created xsi:type="dcterms:W3CDTF">2011-09-21T19:59:38Z</dcterms:created>
  <dcterms:modified xsi:type="dcterms:W3CDTF">2016-10-14T09:31:07Z</dcterms:modified>
  <cp:category/>
  <cp:version/>
  <cp:contentType/>
  <cp:contentStatus/>
</cp:coreProperties>
</file>